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79" activeTab="3"/>
  </bookViews>
  <sheets>
    <sheet name="Vevoppskrift" sheetId="1" r:id="rId1"/>
    <sheet name="Stor hovlingsliste" sheetId="2" r:id="rId2"/>
    <sheet name="Stor renneliste" sheetId="3" r:id="rId3"/>
    <sheet name="Sveipeskje" sheetId="4" r:id="rId4"/>
  </sheets>
  <definedNames/>
  <calcPr fullCalcOnLoad="1"/>
</workbook>
</file>

<file path=xl/comments1.xml><?xml version="1.0" encoding="utf-8"?>
<comments xmlns="http://schemas.openxmlformats.org/spreadsheetml/2006/main">
  <authors>
    <author/>
  </authors>
  <commentList>
    <comment ref="BN1" authorId="0">
      <text>
        <r>
          <rPr>
            <sz val="11"/>
            <rFont val="Arial"/>
            <family val="2"/>
          </rPr>
          <t xml:space="preserve">Regnearket kan brukes i flere programmer. Dette er laget i OpenOffice, men det skal være fult mulig å bruke i excel. Da kan verktøyknapper og kommandoer være anderledes enn i dette arket. Jeg kan ikke ta ansvar for mulige feil som oppstår, hverken ved bruk i andre programmer eller at beregninger blir feil. Den enkelte må selv lære seg å bruke arket. 
Det må ikke skrives noe i celler hvor dette er forklart med merknad. Merknad i en celle er markert med en liten rød prikk øverst til høyre i cellen. Les den.
Alle gamle verdier i grønne celler må fjernes før du begynner å legge inn nye. Verdier i rosa eller gule celler blir automatisk borte når grønne celler er tomme. Det må ikke fjernes verdier eller skrives verdier i rosa eller gule celler. Da vil formler for automatisk beregning bli borte. Skulle dette skje, kan du trykke angre og gjenopprette formlene som er lagt inn, eller laste ned arket på nytt fra hjemmeside. Dersom du ikke ønsker farger i cellene på utskriften, kan du markere disse radene og trykke på «uten fyll» under knappen for «fyllfarge». Det er fordel å markere alle radene samtidig før fyllfarge fjernes. Prikking i hovlingsliste må ikke markeres. Da blir prikking borte. Etter utskrift kan du «angre», så kommer fargene tilbake. Det kan være en fordel dersom du skal inn og justere noen av verdiene senere. Det er en fordel å forhåndsvise siden før utskrift slik at det ikke skrives ut unødvendige sider. Før du blir sikker på bruken av regnearket, må du være sikker på at alle verdiene er riktige.
Husk at markeringene i hovlingsliste blir borte dersom du velger «uten fyll» for hele arket. Dette arket består av smale kolonner som er slått sammen til bredere celler. Derfor er det upraktisk å sette inn kolonner. I tabell for deltagere, renneliste og garnforbruk kan det settes inn flere rader, men da vil sideantall øke. Eventuelle rader bør settes inn før det er satt inn verdier, og ikke øverst eller nederst i tabellen. </t>
        </r>
      </text>
    </comment>
    <comment ref="BG8" authorId="0">
      <text>
        <r>
          <rPr>
            <sz val="10"/>
            <rFont val="Arial"/>
            <family val="2"/>
          </rPr>
          <t>Det må ikke legges inn verdier</t>
        </r>
      </text>
    </comment>
    <comment ref="R13" authorId="0">
      <text>
        <r>
          <rPr>
            <sz val="10"/>
            <rFont val="Arial"/>
            <family val="2"/>
          </rPr>
          <t>Det må ikke legges inn eller endres verdier i rosa celler. Verdier i rosa celler beregnes med formler</t>
        </r>
      </text>
    </comment>
    <comment ref="R15" authorId="0">
      <text>
        <r>
          <rPr>
            <sz val="10"/>
            <rFont val="Arial"/>
            <family val="2"/>
          </rPr>
          <t>Det må ikke endres i rosa celler. Dette tallet vil ikke alltid være riktig, da det er rensle og mønster som bestemmer antall tråder.</t>
        </r>
      </text>
    </comment>
    <comment ref="AA15" authorId="0">
      <text>
        <r>
          <rPr>
            <sz val="10"/>
            <rFont val="Arial"/>
            <family val="2"/>
          </rPr>
          <t xml:space="preserve">Ikke endre verdi i gul celle. Dette er antallet som stemmer med hovlingsliste. En av hovlingslistene må velges for å telle hovler og få en verdi her. </t>
        </r>
      </text>
    </comment>
    <comment ref="AM34" authorId="0">
      <text>
        <r>
          <rPr>
            <b/>
            <sz val="8"/>
            <color indexed="8"/>
            <rFont val="Tahoma"/>
            <family val="2"/>
          </rPr>
          <t xml:space="preserve">
</t>
        </r>
        <r>
          <rPr>
            <sz val="8"/>
            <color indexed="8"/>
            <rFont val="Tahoma"/>
            <family val="2"/>
          </rPr>
          <t>Dersom dette ikke blir et helt tall, må det legges til under "felles" "annet" for å få et helt tall</t>
        </r>
      </text>
    </comment>
    <comment ref="AH35" authorId="0">
      <text>
        <r>
          <rPr>
            <b/>
            <sz val="10"/>
            <color indexed="8"/>
            <rFont val="Tahoma"/>
            <family val="2"/>
          </rPr>
          <t>H</t>
        </r>
        <r>
          <rPr>
            <sz val="10"/>
            <color indexed="8"/>
            <rFont val="Tahoma"/>
            <family val="2"/>
          </rPr>
          <t>er må legges inn mål fra den rennebommen som skal brukes. 
Dette kan variere ut fra hvor mye man går på skrå oppover rennebommen.
Husk også å legge inn mål fra nedre vendepinne til første vinge i neste celle.</t>
        </r>
      </text>
    </comment>
    <comment ref="BJ35" authorId="0">
      <text>
        <r>
          <rPr>
            <b/>
            <sz val="8"/>
            <color indexed="8"/>
            <rFont val="Tahoma"/>
            <family val="2"/>
          </rPr>
          <t xml:space="preserve">
</t>
        </r>
        <r>
          <rPr>
            <sz val="8"/>
            <color indexed="8"/>
            <rFont val="Tahoma"/>
            <family val="2"/>
          </rPr>
          <t>Dette er avstand fra nedre vendepinne til første vinge.</t>
        </r>
      </text>
    </comment>
    <comment ref="K56" authorId="0">
      <text>
        <r>
          <rPr>
            <b/>
            <sz val="8"/>
            <color indexed="8"/>
            <rFont val="Tahoma"/>
            <family val="2"/>
          </rPr>
          <t xml:space="preserve">
</t>
        </r>
        <r>
          <rPr>
            <sz val="8"/>
            <color indexed="8"/>
            <rFont val="Tahoma"/>
            <family val="2"/>
          </rPr>
          <t>Dersom tallet er ukjent, må det legges inn en antatt verdi.</t>
        </r>
      </text>
    </comment>
    <comment ref="AF56" authorId="0">
      <text>
        <r>
          <rPr>
            <b/>
            <sz val="8"/>
            <color indexed="8"/>
            <rFont val="Tahoma"/>
            <family val="2"/>
          </rPr>
          <t xml:space="preserve">
</t>
        </r>
        <r>
          <rPr>
            <sz val="8"/>
            <color indexed="8"/>
            <rFont val="Tahoma"/>
            <family val="2"/>
          </rPr>
          <t>Denne summen må være 100. Forbruket pr farge i innslaget må legges inn i prosent for hver farge</t>
        </r>
      </text>
    </comment>
    <comment ref="BJ56" authorId="0">
      <text>
        <r>
          <rPr>
            <b/>
            <sz val="8"/>
            <color indexed="8"/>
            <rFont val="Tahoma"/>
            <family val="2"/>
          </rPr>
          <t xml:space="preserve">Administrator1:
</t>
        </r>
        <r>
          <rPr>
            <sz val="8"/>
            <color indexed="8"/>
            <rFont val="Tahoma"/>
            <family val="2"/>
          </rPr>
          <t>Dersom tallet er ukjent, må det legges inn en antatt verdi.</t>
        </r>
      </text>
    </comment>
    <comment ref="AF57" authorId="0">
      <text>
        <r>
          <rPr>
            <sz val="10"/>
            <rFont val="Arial"/>
            <family val="2"/>
          </rPr>
          <t>Her kan vekt pr spole/ bunt legges inn</t>
        </r>
      </text>
    </comment>
    <comment ref="A70" authorId="0">
      <text>
        <r>
          <rPr>
            <sz val="10"/>
            <rFont val="Arial"/>
            <family val="2"/>
          </rPr>
          <t xml:space="preserve">Det må ikke skrives noe i celler hvor dette er forklart med merknad.
For å gjøre det enklere å prikke inn mønster, kan arket zoomes opp til 150 %. Det er da enklere å treffe cellene med musepeker. Det kan også brukes piltast alle veier for å gå til en annen celle. Det er fordel at det på hver hovel legges inn tall som angir hvor mange ganger mønsteret skal gjentas. </t>
        </r>
        <r>
          <rPr>
            <b/>
            <sz val="10"/>
            <rFont val="Arial"/>
            <family val="2"/>
          </rPr>
          <t>Se eksempelet på stor hovlingsliste.</t>
        </r>
        <r>
          <rPr>
            <sz val="10"/>
            <rFont val="Arial"/>
            <family val="2"/>
          </rPr>
          <t xml:space="preserve"> Nederst på arket, til venstre for zoom, kan du høyreklikke på grå linje. Det vil da komme opp en boks hvor det skal krysses av  for «sum». Dersom et utvalg celler markeres, vil summen av alle tall som er lagt inn i de markerte cellene vises på grå linje. For å markere cellene må musepeker klikkes i en celle, museknapp holdes nede og dra i aktuell retning. Cellene som er blå, vil da bli summert. Summen for hvert skaft legges inn i tabellen oppe til venstre. Det blir da summert et antall for hvert skaft, og totalsum. Husk å legge til hovler for jaretråd, da disse ikke blir summert når cellene markeres med X. Du får da et svar på om alle hovlene er tegnet inn; en kontroll på om mønsteret stemmer med oppskriften. Det kan være avvik mellom antall tråder i vevoppskrift og mønsterark, fordi mønsteret skal passe ut. Er det stort avvik, kan oppskriften justeres på bredden. </t>
        </r>
      </text>
    </comment>
    <comment ref="K71" authorId="0">
      <text>
        <r>
          <rPr>
            <sz val="10"/>
            <rFont val="Arial"/>
            <family val="2"/>
          </rPr>
          <t>Ikke gjør endringer i denne celle.</t>
        </r>
      </text>
    </comment>
    <comment ref="AX71" authorId="0">
      <text>
        <r>
          <rPr>
            <sz val="10"/>
            <rFont val="Arial"/>
            <family val="2"/>
          </rPr>
          <t>Ikke endre verdier i gule celler. Det må tas  med  hovler i jarene. Disse må ikke telles flere ganger selv om de har flere renningstråder. Formler kan leses på inndatalinje over. Disse gule cellene er avhengige av at det er lagt inn verdier for vevskje i «Vevoppskrift». Denne tabellen brukes for å se bredden på rapporter for lettere å finne ny bredde dersom det skal settes inn eller tas ut en rapport.</t>
        </r>
      </text>
    </comment>
    <comment ref="BR71" authorId="0">
      <text>
        <r>
          <rPr>
            <sz val="10"/>
            <rFont val="Arial"/>
            <family val="2"/>
          </rPr>
          <t>Ikke gjør endringer i denne celle.</t>
        </r>
      </text>
    </comment>
    <comment ref="Q73" authorId="0">
      <text>
        <r>
          <rPr>
            <sz val="10"/>
            <rFont val="Arial"/>
            <family val="2"/>
          </rPr>
          <t>Ikke legg inn verdier i gule celler</t>
        </r>
      </text>
    </comment>
  </commentList>
</comments>
</file>

<file path=xl/comments2.xml><?xml version="1.0" encoding="utf-8"?>
<comments xmlns="http://schemas.openxmlformats.org/spreadsheetml/2006/main">
  <authors>
    <author/>
  </authors>
  <commentList>
    <comment ref="CP1" authorId="0">
      <text>
        <r>
          <rPr>
            <sz val="10"/>
            <rFont val="Arial"/>
            <family val="2"/>
          </rPr>
          <t xml:space="preserve">Regnearket kan brukes i flere programmer. Dette er laget i OpenOffice, men det skal være fult mulig å bruke i excel. Da kan verktøyknapper og komandoer være anderledes enn i dette arket. Jeg kan ikke ta ansvar for mulige feil som oppstår. Den enkelte må selv lære seg å bruke arket. Det må ikke skrives noe i celler hvor dette er forklart med merknad.
For å gjøre det enklere å prikke inn mønster, kan arket zoomes opp til 150 %. Det er da enklere å treffe cellene med musepeker. Det kan også brukes piltast alle veier for å gå til en annen celle. Det er fordel at det på hver hovel legges inn tall som angir hvor mange ganger mønsteret skal gjentas. Nederst på arket, til venstre for zoom, kan du høyreklikke på grå linje. Det vil da komme opp en boks hvor det skal krysses av  for «summer». Dersom et utvalg celler markeres, vil summen av alle tall som er lagt inn i de markerte cellene vises på grå linje. For å markere cellene må musepeker settes i en celle, museknapp holdes nede og dra i aktuell retning. Cellene som er blå, vil da bli summert. Summen for hvert skaft legges inn i tabellen oppe til venstre. Det blir da summert et antall for hvert skaft, og totalsum. Husk å legge til hovler for jaretråd, da disse ikke blir summert når cellene markeres. Du får da et svar på om alle hovlene er tegnet inn; en kontroll på om mønsteret stemmer med oppskriften. Det kan være avvik mellom antall tråder i vevoppskrift og mønsterark, fordi mønsteret skal passe ut. Er det stort avvik, kan oppskriften justeres på bredden. </t>
        </r>
      </text>
    </comment>
    <comment ref="N4" authorId="0">
      <text>
        <r>
          <rPr>
            <sz val="10"/>
            <rFont val="Arial"/>
            <family val="2"/>
          </rPr>
          <t>Ikke gjør endringer i denne celle.</t>
        </r>
      </text>
    </comment>
    <comment ref="BN4" authorId="0">
      <text>
        <r>
          <rPr>
            <sz val="10"/>
            <rFont val="Arial"/>
            <family val="2"/>
          </rPr>
          <t>Ikke endre verdier i gule celler. Det må tas med  hovler i jarene. Disse må ikke telles flere ganger selv om de har flere renningstråder. Formler kan leses på inndatalinje over. Disse gule cellene er avhengige av at det er lagt inn verdier for vevskje i «Vevoppskrift». Denne tabellen brukes for å se bredden på rapporter for lettere å finne ny bredde dersom det skal settes inn eller tas ut en rapport.</t>
        </r>
      </text>
    </comment>
    <comment ref="CH4" authorId="0">
      <text>
        <r>
          <rPr>
            <sz val="10"/>
            <rFont val="Arial"/>
            <family val="2"/>
          </rPr>
          <t>Jaretråd som er lagt inn på oppskriften må summeres med antall hovler. Det må ikke gjøres endringer i gule celler.</t>
        </r>
      </text>
    </comment>
    <comment ref="BV6" authorId="0">
      <text>
        <r>
          <rPr>
            <sz val="10"/>
            <rFont val="Arial"/>
            <family val="2"/>
          </rPr>
          <t>Dersom duken skal lages smalere eller bredere, kan det legges inn ferre eller flere rapporter her. Da vil ferdig bredde vises i celle over.</t>
        </r>
      </text>
    </comment>
  </commentList>
</comments>
</file>

<file path=xl/comments3.xml><?xml version="1.0" encoding="utf-8"?>
<comments xmlns="http://schemas.openxmlformats.org/spreadsheetml/2006/main">
  <authors>
    <author/>
  </authors>
  <commentList>
    <comment ref="B1" authorId="0">
      <text>
        <r>
          <rPr>
            <b/>
            <sz val="8"/>
            <color indexed="8"/>
            <rFont val="Tahoma"/>
            <family val="2"/>
          </rPr>
          <t xml:space="preserve">
</t>
        </r>
        <r>
          <rPr>
            <sz val="10"/>
            <color indexed="8"/>
            <rFont val="Tahoma"/>
            <family val="2"/>
          </rPr>
          <t>Denne kolonnen må minst ha verdi 1. Pass på at det bare legges inn høyere verdi når det virkelig er gjentatte rapporter. Sidene på renningen kan ha striper som avviker fra hele rapporter. Det kan derfor være nødvendig å legge inn samme farge flere steder i renneliste. Da blir ikke   antall meter automatisk summert i samme celle i kolonne for «sum tråder». Siden dette kan variere fra oppskrift til oppskrift, er det vanskelig å lage en automatisk summering på side 2. Verdiene må legges inn manuelt. Følg med på kontrollsummer for antall tråder.</t>
        </r>
      </text>
    </comment>
    <comment ref="G1" authorId="0">
      <text>
        <r>
          <rPr>
            <sz val="12"/>
            <rFont val="Arial"/>
            <family val="2"/>
          </rPr>
          <t>Alle gamle verdier må fjernes før du begynner å legge inn nye. Det må ikke fjernes verdier i rosa eller gule celler. Da vil formler for automatisk beregning bli borte. Skulle dette skje, kan du trykke angre og gjenopprette formlene som er lagt inn. Dersom du ikke ønsker farger i cellene på utskriften, kan du markere disse og trykke på «uten fyll» under knappen for «fyllfarge». Etter utskrift kan du «angre», så kommer fargene tilbake. Det kan være en fordel dersom du skal inn og justere noen av verdiene senere. Det er en fordel å forhåndsvise siden før utskrift. Før du blir sikker på bruken av regnearket, må du være sikker på at alle verdiene er riktige.
Ved behov for flere kolonner, må du markere et ønsket antall kolonnebokstaver øverst på arket, høyreklikke og velg «sett inn kolonner». Denne kommandoen må gjøres før det er fylt ut verdier i cellene. Samme funksjon fins for rader ved å trykke på radnummer til venstre på arket. Dersom noe av dette gjøres vil det bli flere sider til utskrift. Det gjøres på samme måte for å fjerne kolonner eller rader.
Samme farge kan bli gjentatt flere ganger bortover i renneliste. Det er satt inn en kolonne hvor «antall rapporter» kan legges inn. Dersom samme farge forekommer i ulike rapporter, må denne fargen legges inn på ny linje i arket for ikke å bli telt feil. Antall tråder for hver farge må legges inn manuelt på siden under renneliste. Dette er for å få en riktig beregning av garnforbruk. Vær OBS! på at jaretråd må legges inn manuelt på siste kolonne. Denne kolonnen blir ikke ganget opp med antall rapporter.
I eksempelet er det lagt inn en rapport som skal gjentas 10 ganger. Marker området som skal ligge innenfor grov kantlinje. Gå til «Format», «Celler», «kantlinjer» og velg «ytre kantlinjer» og velg tykkelse. For å fjerne dette, kan tomme celler kopieres over de markerte, så er arket igjen uten den grove kantlinjen. Raden under sier hvor mange ganger rapporten skal gjentas. Marker ønsket antall celler og bruk knappen «slå sammen celler» og skriv inn.</t>
        </r>
      </text>
    </comment>
    <comment ref="F2" authorId="0">
      <text>
        <r>
          <rPr>
            <b/>
            <sz val="8"/>
            <color indexed="8"/>
            <rFont val="Tahoma"/>
            <family val="2"/>
          </rPr>
          <t xml:space="preserve">
</t>
        </r>
        <r>
          <rPr>
            <sz val="8"/>
            <color indexed="8"/>
            <rFont val="Tahoma"/>
            <family val="2"/>
          </rPr>
          <t xml:space="preserve">Jahretråd i denne kolonnen blir ikke ganget opp med antall rapporter. Verdien hentes fra Vevoppskrift kolonne R rad 9
</t>
        </r>
      </text>
    </comment>
    <comment ref="X2" authorId="0">
      <text>
        <r>
          <rPr>
            <b/>
            <sz val="8"/>
            <color indexed="8"/>
            <rFont val="Tahoma"/>
            <family val="2"/>
          </rPr>
          <t xml:space="preserve">
</t>
        </r>
        <r>
          <rPr>
            <sz val="8"/>
            <color indexed="8"/>
            <rFont val="Tahoma"/>
            <family val="2"/>
          </rPr>
          <t>Jahretråd i denne kolonnen blir ikke ganget opp med antall rapporter</t>
        </r>
      </text>
    </comment>
    <comment ref="A29" authorId="0">
      <text>
        <r>
          <rPr>
            <sz val="10"/>
            <rFont val="Arial"/>
            <family val="2"/>
          </rPr>
          <t>I denne kolonnen er antall tråder i renningen er ganget opp med renningslengde som er beregnet i vevoppskrift celle r33.</t>
        </r>
      </text>
    </comment>
  </commentList>
</comments>
</file>

<file path=xl/sharedStrings.xml><?xml version="1.0" encoding="utf-8"?>
<sst xmlns="http://schemas.openxmlformats.org/spreadsheetml/2006/main" count="777" uniqueCount="163">
  <si>
    <t>VEVOPPSKRIFT</t>
  </si>
  <si>
    <t>Bruksanvisning</t>
  </si>
  <si>
    <t>Hva skal veves</t>
  </si>
  <si>
    <t>Duk</t>
  </si>
  <si>
    <t>Binding</t>
  </si>
  <si>
    <t>Halvdreil på tre partier</t>
  </si>
  <si>
    <t>Renning</t>
  </si>
  <si>
    <t>Ubleket bomull 16/2</t>
  </si>
  <si>
    <t>Innslag</t>
  </si>
  <si>
    <t>Lin nr 16 / 1 Halvbleket i bunnen</t>
  </si>
  <si>
    <t>Lin nr 16 / 2 i mønster, farger</t>
  </si>
  <si>
    <t>Vevskje</t>
  </si>
  <si>
    <t>/</t>
  </si>
  <si>
    <t>i hovel</t>
  </si>
  <si>
    <t>i tind</t>
  </si>
  <si>
    <t xml:space="preserve">som gir </t>
  </si>
  <si>
    <t>tråder pr cm</t>
  </si>
  <si>
    <t>Ekstra tråd i jaren</t>
  </si>
  <si>
    <t>+</t>
  </si>
  <si>
    <t xml:space="preserve"> i ytterste hovler</t>
  </si>
  <si>
    <t xml:space="preserve"> i ytterste tind</t>
  </si>
  <si>
    <t>Innslagstetthet</t>
  </si>
  <si>
    <t>pr. cm</t>
  </si>
  <si>
    <t>Sett inn bilde</t>
  </si>
  <si>
    <t>Ferdig bredde</t>
  </si>
  <si>
    <t>cm</t>
  </si>
  <si>
    <t>Forventet krymping innslag i % i vev og vask</t>
  </si>
  <si>
    <t>%</t>
  </si>
  <si>
    <t>Skjebredde</t>
  </si>
  <si>
    <t>Antall renningstråder</t>
  </si>
  <si>
    <t>Forventet krymping (svinn) renning i % i vev</t>
  </si>
  <si>
    <t>Forventet krymping renning i % etter vask</t>
  </si>
  <si>
    <t xml:space="preserve">Antall deltagere </t>
  </si>
  <si>
    <t>Deltagere på oppsett</t>
  </si>
  <si>
    <t>Vev-lengde</t>
  </si>
  <si>
    <t>Ferdig Lengde</t>
  </si>
  <si>
    <t>Fald / frynser</t>
  </si>
  <si>
    <t>Svinn i vev</t>
  </si>
  <si>
    <t>Krymping etter vask</t>
  </si>
  <si>
    <t>Framknyting og efsinger</t>
  </si>
  <si>
    <t>Prøver</t>
  </si>
  <si>
    <t>Annet</t>
  </si>
  <si>
    <t>Sum deltager inkl. felles</t>
  </si>
  <si>
    <t>Ellen</t>
  </si>
  <si>
    <t>Anne</t>
  </si>
  <si>
    <t>Guro</t>
  </si>
  <si>
    <t>Arne</t>
  </si>
  <si>
    <t>Jens</t>
  </si>
  <si>
    <t>Ivar</t>
  </si>
  <si>
    <t>Mona</t>
  </si>
  <si>
    <t>Felles</t>
  </si>
  <si>
    <t>Renningslengde</t>
  </si>
  <si>
    <t>Sum fellesforbruk</t>
  </si>
  <si>
    <t>Det må legges til for å passe ut på rennebom</t>
  </si>
  <si>
    <t>Antall vinger som brukes:</t>
  </si>
  <si>
    <t>Avstand mellom hver vinge på rennebom:</t>
  </si>
  <si>
    <t>Lengde skille på rennebom:</t>
  </si>
  <si>
    <t>Garnforbruk renning:</t>
  </si>
  <si>
    <t>meter. Se fordeling pr farge på neste side.</t>
  </si>
  <si>
    <t>Sveipeskje</t>
  </si>
  <si>
    <t>Bredde</t>
  </si>
  <si>
    <t>Rent med</t>
  </si>
  <si>
    <t>tråder</t>
  </si>
  <si>
    <t>=</t>
  </si>
  <si>
    <t>tråder i hver rensle</t>
  </si>
  <si>
    <t>Farge</t>
  </si>
  <si>
    <t>nr.</t>
  </si>
  <si>
    <t>Jare</t>
  </si>
  <si>
    <r>
      <t xml:space="preserve">   </t>
    </r>
    <r>
      <rPr>
        <sz val="16"/>
        <rFont val="Arial"/>
        <family val="2"/>
      </rPr>
      <t>Renneliste</t>
    </r>
    <r>
      <rPr>
        <sz val="14"/>
        <rFont val="Arial"/>
        <family val="2"/>
      </rPr>
      <t xml:space="preserve">     </t>
    </r>
    <r>
      <rPr>
        <sz val="12"/>
        <rFont val="Arial"/>
        <family val="2"/>
      </rPr>
      <t>Jaretråd må tas med på siste</t>
    </r>
  </si>
  <si>
    <t>Rapport antall</t>
  </si>
  <si>
    <t>Sum tråder</t>
  </si>
  <si>
    <t>Antall meter</t>
  </si>
  <si>
    <t>Ubleket16/2</t>
  </si>
  <si>
    <t>Kontrollsum</t>
  </si>
  <si>
    <t>Garnforbruk</t>
  </si>
  <si>
    <t>Større renneliste ligger på ark 3, se nederst til venstre</t>
  </si>
  <si>
    <t>Innslagfarge</t>
  </si>
  <si>
    <t>Meter pr spole</t>
  </si>
  <si>
    <t>Andel hver farge i %</t>
  </si>
  <si>
    <t>Antall spoler</t>
  </si>
  <si>
    <t>Renningsfarge</t>
  </si>
  <si>
    <t>Meter pr. spole</t>
  </si>
  <si>
    <t>Antall Spoler</t>
  </si>
  <si>
    <t>Halvbl 16/1</t>
  </si>
  <si>
    <t>250gr</t>
  </si>
  <si>
    <t>Ubleket</t>
  </si>
  <si>
    <t>Rød 16/2</t>
  </si>
  <si>
    <t>125gr</t>
  </si>
  <si>
    <t>Større hovlingsliste ligger på egen side, se nederst til venstre. Du må velge å bruke dette eller det andre</t>
  </si>
  <si>
    <t>Antall hovler:</t>
  </si>
  <si>
    <t>Bredde på rapporter og vev</t>
  </si>
  <si>
    <t>Antall tråder:</t>
  </si>
  <si>
    <t>Skaft 1</t>
  </si>
  <si>
    <t>Rap</t>
  </si>
  <si>
    <t>hovler</t>
  </si>
  <si>
    <t>Rapp</t>
  </si>
  <si>
    <t>Skaft 2</t>
  </si>
  <si>
    <t>Skaft 3</t>
  </si>
  <si>
    <t>Skaft 4</t>
  </si>
  <si>
    <t>Skaft 5</t>
  </si>
  <si>
    <t>Skaft 6</t>
  </si>
  <si>
    <t>Skaft 7</t>
  </si>
  <si>
    <t>Skaft 8</t>
  </si>
  <si>
    <t>Skaft 9</t>
  </si>
  <si>
    <t>Skaft 10</t>
  </si>
  <si>
    <t>Skaft 11</t>
  </si>
  <si>
    <t>Skaft 12</t>
  </si>
  <si>
    <t>.</t>
  </si>
  <si>
    <t>I dette eksempelet er denne for liten, så den store hovlingslisten måtte brukes. Se nederst.</t>
  </si>
  <si>
    <t>Hovlingsliste for duk. Halvdreil på tre partier</t>
  </si>
  <si>
    <t>Rapporter</t>
  </si>
  <si>
    <t>X</t>
  </si>
  <si>
    <t>Skaft 13</t>
  </si>
  <si>
    <t>Skaft 14</t>
  </si>
  <si>
    <t>Skaft 15</t>
  </si>
  <si>
    <t>Skaft 16</t>
  </si>
  <si>
    <t>A</t>
  </si>
  <si>
    <t>←</t>
  </si>
  <si>
    <t>16 tråder X 6</t>
  </si>
  <si>
    <t>B</t>
  </si>
  <si>
    <t>1 Rapport 200 tråder X 8</t>
  </si>
  <si>
    <t>→</t>
  </si>
  <si>
    <t>Nr</t>
  </si>
  <si>
    <t>Jahre</t>
  </si>
  <si>
    <r>
      <t xml:space="preserve">   </t>
    </r>
    <r>
      <rPr>
        <sz val="16"/>
        <rFont val="Arial"/>
        <family val="2"/>
      </rPr>
      <t>Renneliste</t>
    </r>
    <r>
      <rPr>
        <sz val="14"/>
        <rFont val="Arial"/>
        <family val="2"/>
      </rPr>
      <t xml:space="preserve">         </t>
    </r>
    <r>
      <rPr>
        <sz val="12"/>
        <rFont val="Arial"/>
        <family val="2"/>
      </rPr>
      <t>Jahretråd må tas med på grønn kolonne i begge ender</t>
    </r>
  </si>
  <si>
    <t>Rød</t>
  </si>
  <si>
    <t>Blå</t>
  </si>
  <si>
    <t>Grønn</t>
  </si>
  <si>
    <t>Lilla</t>
  </si>
  <si>
    <t xml:space="preserve">Blå </t>
  </si>
  <si>
    <t>X10</t>
  </si>
  <si>
    <t>Dette har ikke noe med denne vevoppskriften å gjøre. Verdiene ligger på liten renneliste.</t>
  </si>
  <si>
    <t>Sett musepeker på celle. Se spesielt på ordet «Renneliste» på rad 1</t>
  </si>
  <si>
    <t>Denne teksten fjernes ved å markere cellene i raden over teksten og kopier disse nedover.</t>
  </si>
  <si>
    <t>Antall meter tråd</t>
  </si>
  <si>
    <t>Meter pr. Spole /bunt</t>
  </si>
  <si>
    <t>Antall spoler /bunter</t>
  </si>
  <si>
    <t>Sum rennings-tråder</t>
  </si>
  <si>
    <t>Valg av sveipeskje, evt. Sveipekam</t>
  </si>
  <si>
    <t>Side tre kan skrives ut for utfylling manuelt</t>
  </si>
  <si>
    <t>Det er vevmønsteret som bestemmer hvilken vevskje som skal brukes. Den oppgis i antall tinder pr.</t>
  </si>
  <si>
    <t>10 cm; eks. 100/10. Når veven skal sveipes, blir det gjerne brukt en grovere skje. Antallet tinder bør</t>
  </si>
  <si>
    <t>være delelig med vevskje, eks. vevskje 100/10 kan benyttes sveipeskje 50/10 eller 25/10. Dersom det</t>
  </si>
  <si>
    <t>benyttes sveipekam, er denne gjerne 10/10 eller grovere. Antall tråder pr. tind i sveipeskje/kam vil også</t>
  </si>
  <si>
    <t>bestemme hvor mange tråder du kan renne med. Sveipeskje/kam må ha en grovhet som gir plass</t>
  </si>
  <si>
    <t>til en hel rensle. En rensle kan ikke deles opp i sveipeskje. Renner du med 2 tråder, vil 1 rensle bestå</t>
  </si>
  <si>
    <t>av 4 tråder. Skal vevskje ha 2 i tind, vil det gi 4 i tind i sveipeskje, skal vevskje ha 1 i tind, må du</t>
  </si>
  <si>
    <t>hoppe over annen hver tind i sveipeskje, dersom den er dobbelt så grov som vevskje.</t>
  </si>
  <si>
    <t>Ved å tegne antall tråder i tind fra vevskje ned til sveipeskje ser du resultatet:</t>
  </si>
  <si>
    <t>1 i tind</t>
  </si>
  <si>
    <t>Vevskje ifølge mønsteroppsett</t>
  </si>
  <si>
    <t>●</t>
  </si>
  <si>
    <t>Rent med 1 tråd</t>
  </si>
  <si>
    <t>Sveipeskje er lik vevskje</t>
  </si>
  <si>
    <t>Rent med 2 tråder</t>
  </si>
  <si>
    <t>2 i tind</t>
  </si>
  <si>
    <t>Rent med 4 tråder. Det må brukes grovere sveipeskje</t>
  </si>
  <si>
    <t>Sveipeskje er 1/2 av vevskje</t>
  </si>
  <si>
    <t>Rent med 4 tråder. Det blir ulik fordeling i sveipeskje.</t>
  </si>
  <si>
    <t>Sveipeskje er 1/3 av vevskje, antall tind ikke delelig med vevskje</t>
  </si>
  <si>
    <t>Sveipeskje er1/2 av vevskje</t>
  </si>
  <si>
    <t>Sveipeskje er 1/3 av vevskje</t>
  </si>
  <si>
    <t>Verdiene her er et eksempel. Se merknader i celler som har en rød prikk i øvre høyre hjørne</t>
  </si>
</sst>
</file>

<file path=xl/styles.xml><?xml version="1.0" encoding="utf-8"?>
<styleSheet xmlns="http://schemas.openxmlformats.org/spreadsheetml/2006/main">
  <numFmts count="1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
    <numFmt numFmtId="166" formatCode="\ #,##0\ ;&quot; -&quot;#,##0\ ;&quot; - &quot;;@\ "/>
    <numFmt numFmtId="167" formatCode="\ #,##0.00\ ;&quot; -&quot;#,##0.00\ ;&quot; -&quot;#\ ;@\ "/>
    <numFmt numFmtId="168" formatCode="&quot; kr &quot;#,##0.00\ ;&quot; kr (&quot;#,##0.00\);&quot; kr -&quot;#\ ;@\ "/>
    <numFmt numFmtId="169" formatCode="\ #,##0.0\ ;&quot; -&quot;#,##0.0\ ;&quot; - &quot;;@\ "/>
    <numFmt numFmtId="170" formatCode="\ #,##0.0\ ;&quot; -&quot;#,##0.0\ ;&quot; -&quot;#\ ;@\ "/>
    <numFmt numFmtId="171" formatCode="\ #,##0.00\ ;&quot; -&quot;#,##0.00\ ;&quot; - &quot;;@\ "/>
    <numFmt numFmtId="172" formatCode="\ #,##0\ ;&quot; -&quot;#,##0\ ;&quot; -&quot;#\ ;@\ "/>
  </numFmts>
  <fonts count="73">
    <font>
      <sz val="10"/>
      <name val="Arial"/>
      <family val="2"/>
    </font>
    <font>
      <sz val="11"/>
      <color indexed="8"/>
      <name val="Calibri"/>
      <family val="2"/>
    </font>
    <font>
      <sz val="16"/>
      <color indexed="8"/>
      <name val="Calibri"/>
      <family val="2"/>
    </font>
    <font>
      <sz val="10"/>
      <color indexed="8"/>
      <name val="Calibri"/>
      <family val="2"/>
    </font>
    <font>
      <sz val="11"/>
      <name val="Arial"/>
      <family val="2"/>
    </font>
    <font>
      <sz val="13"/>
      <color indexed="8"/>
      <name val="Calibri"/>
      <family val="2"/>
    </font>
    <font>
      <sz val="14"/>
      <name val="Arial"/>
      <family val="2"/>
    </font>
    <font>
      <sz val="9"/>
      <name val="Arial"/>
      <family val="2"/>
    </font>
    <font>
      <sz val="12"/>
      <name val="Arial"/>
      <family val="2"/>
    </font>
    <font>
      <sz val="14"/>
      <color indexed="8"/>
      <name val="Arial"/>
      <family val="2"/>
    </font>
    <font>
      <sz val="18"/>
      <name val="Arial"/>
      <family val="2"/>
    </font>
    <font>
      <b/>
      <sz val="13"/>
      <name val="Arial"/>
      <family val="2"/>
    </font>
    <font>
      <sz val="14"/>
      <color indexed="8"/>
      <name val="Calibri"/>
      <family val="2"/>
    </font>
    <font>
      <sz val="10"/>
      <color indexed="8"/>
      <name val="Arial"/>
      <family val="2"/>
    </font>
    <font>
      <sz val="13"/>
      <name val="Arial"/>
      <family val="2"/>
    </font>
    <font>
      <b/>
      <sz val="8"/>
      <color indexed="8"/>
      <name val="Tahoma"/>
      <family val="2"/>
    </font>
    <font>
      <sz val="8"/>
      <color indexed="8"/>
      <name val="Tahoma"/>
      <family val="2"/>
    </font>
    <font>
      <b/>
      <sz val="10"/>
      <color indexed="8"/>
      <name val="Tahoma"/>
      <family val="2"/>
    </font>
    <font>
      <sz val="10"/>
      <color indexed="8"/>
      <name val="Tahoma"/>
      <family val="2"/>
    </font>
    <font>
      <sz val="16"/>
      <name val="Arial"/>
      <family val="2"/>
    </font>
    <font>
      <sz val="10.5"/>
      <name val="Arial"/>
      <family val="2"/>
    </font>
    <font>
      <sz val="8"/>
      <name val="Arial"/>
      <family val="2"/>
    </font>
    <font>
      <b/>
      <sz val="10"/>
      <name val="Arial"/>
      <family val="2"/>
    </font>
    <font>
      <sz val="5"/>
      <name val="Arial"/>
      <family val="2"/>
    </font>
    <font>
      <sz val="6"/>
      <name val="Arial"/>
      <family val="2"/>
    </font>
    <font>
      <sz val="7"/>
      <name val="Arial"/>
      <family val="2"/>
    </font>
    <font>
      <b/>
      <sz val="7"/>
      <name val="Arial"/>
      <family val="2"/>
    </font>
    <font>
      <sz val="6"/>
      <color indexed="8"/>
      <name val="Arial"/>
      <family val="2"/>
    </font>
    <font>
      <sz val="10"/>
      <color indexed="9"/>
      <name val="Arial"/>
      <family val="2"/>
    </font>
    <font>
      <sz val="6"/>
      <color indexed="9"/>
      <name val="Arial"/>
      <family val="2"/>
    </font>
    <font>
      <b/>
      <sz val="10"/>
      <name val="Calibri"/>
      <family val="2"/>
    </font>
    <font>
      <sz val="22"/>
      <name val="Calibri"/>
      <family val="2"/>
    </font>
    <font>
      <sz val="4"/>
      <name val="Arial"/>
      <family val="2"/>
    </font>
    <font>
      <sz val="11"/>
      <color indexed="8"/>
      <name val="Calibri1"/>
      <family val="0"/>
    </font>
    <font>
      <sz val="14"/>
      <color indexed="8"/>
      <name val="Calibri1"/>
      <family val="0"/>
    </font>
    <font>
      <b/>
      <sz val="12"/>
      <name val="Arial"/>
      <family val="2"/>
    </font>
    <font>
      <sz val="11"/>
      <color indexed="8"/>
      <name val="Arial1"/>
      <family val="0"/>
    </font>
    <font>
      <sz val="10.5"/>
      <color indexed="8"/>
      <name val="Calibri1"/>
      <family val="0"/>
    </font>
    <font>
      <sz val="10"/>
      <color indexed="8"/>
      <name val="Calibri1"/>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0"/>
        <bgColor indexed="64"/>
      </patternFill>
    </fill>
    <fill>
      <patternFill patternType="solid">
        <fgColor indexed="42"/>
        <bgColor indexed="64"/>
      </patternFill>
    </fill>
    <fill>
      <patternFill patternType="solid">
        <fgColor indexed="8"/>
        <bgColor indexed="64"/>
      </patternFill>
    </fill>
    <fill>
      <patternFill patternType="solid">
        <fgColor indexed="50"/>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hair">
        <color indexed="8"/>
      </right>
      <top style="medium">
        <color indexed="8"/>
      </top>
      <bottom style="double">
        <color indexed="8"/>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color indexed="63"/>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0" applyNumberFormat="0" applyBorder="0" applyAlignment="0" applyProtection="0"/>
    <xf numFmtId="0" fontId="33" fillId="0" borderId="0">
      <alignment/>
      <protection/>
    </xf>
    <xf numFmtId="0" fontId="59" fillId="0" borderId="0" applyNumberFormat="0" applyFill="0" applyBorder="0" applyAlignment="0" applyProtection="0"/>
    <xf numFmtId="0" fontId="60" fillId="22" borderId="0" applyNumberFormat="0" applyBorder="0" applyAlignment="0" applyProtection="0"/>
    <xf numFmtId="0" fontId="61" fillId="23" borderId="1" applyNumberFormat="0" applyAlignment="0" applyProtection="0"/>
    <xf numFmtId="0" fontId="62" fillId="0" borderId="2" applyNumberFormat="0" applyFill="0" applyAlignment="0" applyProtection="0"/>
    <xf numFmtId="43" fontId="0" fillId="0" borderId="0" applyFill="0" applyBorder="0" applyAlignment="0" applyProtection="0"/>
    <xf numFmtId="0" fontId="63" fillId="24" borderId="3" applyNumberFormat="0" applyAlignment="0" applyProtection="0"/>
    <xf numFmtId="0" fontId="0" fillId="25" borderId="4" applyNumberFormat="0" applyFont="0" applyAlignment="0" applyProtection="0"/>
    <xf numFmtId="0" fontId="1" fillId="0" borderId="0">
      <alignment/>
      <protection/>
    </xf>
    <xf numFmtId="0" fontId="64" fillId="26" borderId="0" applyNumberFormat="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165" fontId="0" fillId="0" borderId="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41" fontId="0" fillId="0" borderId="0" applyFill="0" applyBorder="0" applyAlignment="0" applyProtection="0"/>
    <xf numFmtId="0" fontId="70" fillId="20" borderId="9" applyNumberFormat="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168" fontId="0" fillId="0" borderId="0" applyFill="0" applyBorder="0" applyAlignment="0" applyProtection="0"/>
    <xf numFmtId="42" fontId="0" fillId="0" borderId="0" applyFill="0" applyBorder="0" applyAlignment="0" applyProtection="0"/>
    <xf numFmtId="0" fontId="71" fillId="0" borderId="0" applyNumberFormat="0" applyFill="0" applyBorder="0" applyAlignment="0" applyProtection="0"/>
  </cellStyleXfs>
  <cellXfs count="322">
    <xf numFmtId="0" fontId="0" fillId="0" borderId="0" xfId="0" applyAlignment="1">
      <alignment/>
    </xf>
    <xf numFmtId="0" fontId="0" fillId="0" borderId="0" xfId="0" applyBorder="1" applyAlignment="1">
      <alignment/>
    </xf>
    <xf numFmtId="0" fontId="6" fillId="0" borderId="0" xfId="0" applyFont="1" applyBorder="1" applyAlignment="1">
      <alignment horizontal="center"/>
    </xf>
    <xf numFmtId="0" fontId="0" fillId="0" borderId="0" xfId="0" applyFill="1" applyBorder="1" applyAlignment="1">
      <alignment/>
    </xf>
    <xf numFmtId="0" fontId="0" fillId="0" borderId="0" xfId="0" applyFont="1" applyBorder="1" applyAlignment="1">
      <alignment horizontal="center"/>
    </xf>
    <xf numFmtId="0" fontId="13" fillId="0" borderId="0" xfId="0" applyFont="1" applyFill="1" applyBorder="1" applyAlignment="1">
      <alignment/>
    </xf>
    <xf numFmtId="0" fontId="0" fillId="0" borderId="10" xfId="0" applyBorder="1" applyAlignment="1">
      <alignment/>
    </xf>
    <xf numFmtId="0" fontId="0" fillId="0" borderId="0" xfId="0" applyFont="1" applyBorder="1" applyAlignment="1">
      <alignment/>
    </xf>
    <xf numFmtId="0" fontId="8" fillId="0" borderId="0" xfId="0" applyFont="1" applyBorder="1" applyAlignment="1">
      <alignment/>
    </xf>
    <xf numFmtId="0" fontId="4" fillId="33" borderId="0" xfId="0" applyFont="1" applyFill="1" applyBorder="1" applyAlignment="1">
      <alignment/>
    </xf>
    <xf numFmtId="0" fontId="23" fillId="0" borderId="11" xfId="0" applyFont="1" applyBorder="1" applyAlignment="1">
      <alignment horizontal="center" vertical="center"/>
    </xf>
    <xf numFmtId="0" fontId="21"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0" fillId="0" borderId="12" xfId="0" applyBorder="1" applyAlignment="1">
      <alignment/>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0" fillId="0" borderId="13" xfId="0" applyBorder="1" applyAlignment="1">
      <alignment/>
    </xf>
    <xf numFmtId="0" fontId="0" fillId="34" borderId="0" xfId="0" applyFill="1" applyBorder="1" applyAlignment="1">
      <alignment/>
    </xf>
    <xf numFmtId="0" fontId="6" fillId="0" borderId="0" xfId="0" applyFont="1" applyBorder="1" applyAlignment="1">
      <alignment/>
    </xf>
    <xf numFmtId="0" fontId="26" fillId="0" borderId="13" xfId="0" applyFont="1" applyBorder="1" applyAlignment="1">
      <alignment horizontal="center" vertical="center"/>
    </xf>
    <xf numFmtId="0" fontId="25" fillId="0" borderId="0" xfId="0" applyFont="1" applyBorder="1" applyAlignment="1">
      <alignment horizontal="center" vertical="center"/>
    </xf>
    <xf numFmtId="0" fontId="26" fillId="35" borderId="0" xfId="0" applyFont="1" applyFill="1" applyBorder="1" applyAlignment="1">
      <alignment horizontal="center" vertical="center"/>
    </xf>
    <xf numFmtId="0" fontId="23" fillId="0" borderId="0"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Fill="1" applyBorder="1" applyAlignment="1">
      <alignment horizontal="center" vertical="center"/>
    </xf>
    <xf numFmtId="0" fontId="23" fillId="0" borderId="13" xfId="0" applyFont="1" applyFill="1" applyBorder="1" applyAlignment="1">
      <alignment horizontal="center" vertical="center"/>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24" fillId="0" borderId="1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8" fillId="0" borderId="0" xfId="0" applyFont="1" applyBorder="1" applyAlignment="1">
      <alignment/>
    </xf>
    <xf numFmtId="0" fontId="28" fillId="0" borderId="12" xfId="0" applyFont="1" applyBorder="1" applyAlignment="1">
      <alignment/>
    </xf>
    <xf numFmtId="0" fontId="29" fillId="0" borderId="13" xfId="0" applyFont="1" applyBorder="1" applyAlignment="1">
      <alignment horizontal="center" vertical="center"/>
    </xf>
    <xf numFmtId="0" fontId="29" fillId="35"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8" fillId="35" borderId="0" xfId="0" applyFont="1" applyFill="1" applyBorder="1" applyAlignment="1">
      <alignment/>
    </xf>
    <xf numFmtId="0" fontId="28" fillId="0" borderId="13" xfId="0" applyFont="1" applyBorder="1" applyAlignment="1">
      <alignment/>
    </xf>
    <xf numFmtId="0" fontId="28" fillId="34" borderId="0" xfId="0" applyFont="1" applyFill="1" applyBorder="1" applyAlignment="1">
      <alignment/>
    </xf>
    <xf numFmtId="0" fontId="28" fillId="0" borderId="0" xfId="0" applyFont="1" applyFill="1" applyBorder="1" applyAlignment="1">
      <alignment/>
    </xf>
    <xf numFmtId="0" fontId="24" fillId="35" borderId="0" xfId="0" applyFont="1" applyFill="1" applyBorder="1" applyAlignment="1">
      <alignment horizontal="center" vertical="center"/>
    </xf>
    <xf numFmtId="0" fontId="24" fillId="35" borderId="13" xfId="0" applyFont="1" applyFill="1" applyBorder="1" applyAlignment="1">
      <alignment horizontal="center" vertical="center"/>
    </xf>
    <xf numFmtId="0" fontId="0" fillId="35" borderId="0" xfId="0" applyFill="1" applyBorder="1" applyAlignment="1">
      <alignment/>
    </xf>
    <xf numFmtId="0" fontId="24" fillId="35" borderId="15" xfId="0" applyFont="1" applyFill="1" applyBorder="1" applyAlignment="1">
      <alignment horizontal="center" vertical="center"/>
    </xf>
    <xf numFmtId="0" fontId="0" fillId="0" borderId="16" xfId="0" applyBorder="1" applyAlignment="1">
      <alignment/>
    </xf>
    <xf numFmtId="0" fontId="24" fillId="35" borderId="17" xfId="0" applyFont="1" applyFill="1" applyBorder="1" applyAlignment="1">
      <alignment horizontal="center" vertical="center"/>
    </xf>
    <xf numFmtId="0" fontId="24" fillId="0" borderId="16" xfId="0" applyFont="1" applyBorder="1" applyAlignment="1">
      <alignment horizontal="center" vertical="center"/>
    </xf>
    <xf numFmtId="0" fontId="24" fillId="0" borderId="16" xfId="0" applyFont="1" applyFill="1" applyBorder="1" applyAlignment="1">
      <alignment horizontal="center" vertical="center"/>
    </xf>
    <xf numFmtId="0" fontId="24" fillId="35" borderId="16" xfId="0" applyFont="1" applyFill="1" applyBorder="1" applyAlignment="1">
      <alignment horizontal="center" vertical="center"/>
    </xf>
    <xf numFmtId="0" fontId="24" fillId="0" borderId="17" xfId="0" applyFont="1" applyFill="1" applyBorder="1" applyAlignment="1">
      <alignment horizontal="center" vertical="center"/>
    </xf>
    <xf numFmtId="0" fontId="27" fillId="0" borderId="16" xfId="0" applyFont="1" applyFill="1" applyBorder="1" applyAlignment="1">
      <alignment horizontal="center" vertical="center"/>
    </xf>
    <xf numFmtId="0" fontId="24" fillId="0" borderId="17" xfId="0" applyFont="1" applyBorder="1" applyAlignment="1">
      <alignment horizontal="center" vertical="center"/>
    </xf>
    <xf numFmtId="0" fontId="24" fillId="35" borderId="18" xfId="0" applyFont="1" applyFill="1" applyBorder="1" applyAlignment="1">
      <alignment horizontal="center" vertical="center"/>
    </xf>
    <xf numFmtId="0" fontId="24" fillId="0" borderId="19" xfId="0" applyFont="1" applyBorder="1" applyAlignment="1">
      <alignment horizontal="center" vertical="center"/>
    </xf>
    <xf numFmtId="0" fontId="25" fillId="0" borderId="16" xfId="0" applyFont="1" applyBorder="1" applyAlignment="1">
      <alignment horizontal="center" vertical="center"/>
    </xf>
    <xf numFmtId="0" fontId="26" fillId="0" borderId="16" xfId="0" applyFont="1" applyBorder="1" applyAlignment="1">
      <alignment horizontal="center" vertical="center"/>
    </xf>
    <xf numFmtId="0" fontId="0" fillId="35" borderId="16" xfId="0" applyFill="1" applyBorder="1" applyAlignment="1">
      <alignment/>
    </xf>
    <xf numFmtId="0" fontId="0" fillId="0" borderId="17" xfId="0" applyBorder="1" applyAlignment="1">
      <alignment/>
    </xf>
    <xf numFmtId="0" fontId="0" fillId="34" borderId="16" xfId="0" applyFill="1" applyBorder="1" applyAlignment="1">
      <alignment/>
    </xf>
    <xf numFmtId="0" fontId="24" fillId="35" borderId="14" xfId="0" applyFont="1" applyFill="1" applyBorder="1" applyAlignment="1">
      <alignment horizontal="center" vertical="center"/>
    </xf>
    <xf numFmtId="0" fontId="24" fillId="0" borderId="18" xfId="0" applyFont="1" applyBorder="1" applyAlignment="1">
      <alignment horizontal="center" vertical="center"/>
    </xf>
    <xf numFmtId="0" fontId="24" fillId="35" borderId="19" xfId="0" applyFont="1" applyFill="1"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lignment/>
    </xf>
    <xf numFmtId="0" fontId="31" fillId="0" borderId="0" xfId="0" applyFont="1" applyBorder="1" applyAlignment="1">
      <alignment horizontal="center" vertical="center"/>
    </xf>
    <xf numFmtId="0" fontId="21" fillId="0" borderId="0" xfId="0" applyFont="1" applyBorder="1" applyAlignment="1">
      <alignment/>
    </xf>
    <xf numFmtId="0" fontId="21" fillId="0" borderId="0" xfId="0" applyFont="1" applyFill="1" applyBorder="1" applyAlignment="1">
      <alignment/>
    </xf>
    <xf numFmtId="0" fontId="32" fillId="0" borderId="0" xfId="0" applyFont="1" applyFill="1" applyBorder="1" applyAlignment="1">
      <alignment/>
    </xf>
    <xf numFmtId="0" fontId="0" fillId="0" borderId="20" xfId="0" applyBorder="1" applyAlignment="1">
      <alignment/>
    </xf>
    <xf numFmtId="0" fontId="0" fillId="0" borderId="21" xfId="0" applyBorder="1" applyAlignment="1">
      <alignment/>
    </xf>
    <xf numFmtId="0" fontId="0" fillId="34" borderId="20" xfId="0" applyFill="1" applyBorder="1" applyAlignment="1">
      <alignment/>
    </xf>
    <xf numFmtId="0" fontId="32" fillId="0" borderId="13" xfId="0" applyFont="1" applyBorder="1" applyAlignment="1">
      <alignment/>
    </xf>
    <xf numFmtId="0" fontId="0" fillId="0" borderId="11" xfId="0" applyFont="1" applyBorder="1" applyAlignment="1">
      <alignment wrapText="1"/>
    </xf>
    <xf numFmtId="0" fontId="8" fillId="0" borderId="11" xfId="0" applyFont="1" applyBorder="1" applyAlignment="1">
      <alignment/>
    </xf>
    <xf numFmtId="0" fontId="6" fillId="0" borderId="11" xfId="0" applyFont="1" applyBorder="1" applyAlignment="1">
      <alignment/>
    </xf>
    <xf numFmtId="0" fontId="4" fillId="36" borderId="11" xfId="0" applyFont="1" applyFill="1" applyBorder="1" applyAlignment="1">
      <alignment/>
    </xf>
    <xf numFmtId="0" fontId="7" fillId="36" borderId="11" xfId="0" applyFont="1" applyFill="1" applyBorder="1" applyAlignment="1">
      <alignment textRotation="255"/>
    </xf>
    <xf numFmtId="0" fontId="0" fillId="0" borderId="0" xfId="0" applyFont="1" applyBorder="1" applyAlignment="1">
      <alignment wrapText="1"/>
    </xf>
    <xf numFmtId="0" fontId="8" fillId="0" borderId="0" xfId="0" applyFont="1" applyBorder="1" applyAlignment="1">
      <alignment wrapText="1"/>
    </xf>
    <xf numFmtId="166" fontId="0" fillId="37" borderId="22" xfId="0" applyNumberFormat="1" applyFont="1" applyFill="1" applyBorder="1" applyAlignment="1">
      <alignment/>
    </xf>
    <xf numFmtId="0" fontId="0" fillId="0" borderId="22" xfId="0" applyBorder="1" applyAlignment="1">
      <alignment/>
    </xf>
    <xf numFmtId="0" fontId="8" fillId="0" borderId="22" xfId="0" applyFont="1" applyBorder="1" applyAlignment="1">
      <alignment/>
    </xf>
    <xf numFmtId="0" fontId="4" fillId="0" borderId="22" xfId="0" applyFont="1" applyBorder="1" applyAlignment="1">
      <alignment/>
    </xf>
    <xf numFmtId="0" fontId="4" fillId="38" borderId="22" xfId="0" applyFont="1" applyFill="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4" xfId="0" applyBorder="1" applyAlignment="1">
      <alignment/>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66" fontId="0" fillId="37" borderId="29" xfId="0" applyNumberFormat="1" applyFont="1" applyFill="1" applyBorder="1" applyAlignment="1">
      <alignment/>
    </xf>
    <xf numFmtId="0" fontId="0" fillId="37" borderId="29" xfId="0" applyFill="1" applyBorder="1" applyAlignment="1">
      <alignment/>
    </xf>
    <xf numFmtId="0" fontId="0" fillId="0" borderId="29" xfId="0" applyFill="1" applyBorder="1" applyAlignment="1">
      <alignment/>
    </xf>
    <xf numFmtId="0" fontId="8" fillId="37" borderId="29" xfId="0" applyFont="1" applyFill="1" applyBorder="1" applyAlignment="1">
      <alignment/>
    </xf>
    <xf numFmtId="0" fontId="4" fillId="37" borderId="29" xfId="0" applyFont="1" applyFill="1" applyBorder="1" applyAlignment="1">
      <alignment/>
    </xf>
    <xf numFmtId="0" fontId="8"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wrapText="1"/>
    </xf>
    <xf numFmtId="166" fontId="0" fillId="37" borderId="22" xfId="0" applyNumberFormat="1" applyFill="1" applyBorder="1" applyAlignment="1">
      <alignment/>
    </xf>
    <xf numFmtId="0" fontId="0" fillId="0" borderId="22" xfId="0" applyBorder="1" applyAlignment="1">
      <alignment horizontal="center" vertical="center"/>
    </xf>
    <xf numFmtId="167" fontId="0" fillId="37" borderId="22" xfId="0" applyNumberFormat="1" applyFill="1" applyBorder="1" applyAlignment="1">
      <alignment/>
    </xf>
    <xf numFmtId="1" fontId="0" fillId="37" borderId="29" xfId="0" applyNumberFormat="1" applyFill="1" applyBorder="1" applyAlignment="1">
      <alignment/>
    </xf>
    <xf numFmtId="0" fontId="33" fillId="0" borderId="0" xfId="35">
      <alignment/>
      <protection/>
    </xf>
    <xf numFmtId="0" fontId="33" fillId="0" borderId="30" xfId="35" applyBorder="1">
      <alignment/>
      <protection/>
    </xf>
    <xf numFmtId="0" fontId="36" fillId="39" borderId="30" xfId="35" applyFont="1" applyFill="1" applyBorder="1">
      <alignment/>
      <protection/>
    </xf>
    <xf numFmtId="0" fontId="36" fillId="0" borderId="30" xfId="35" applyFont="1" applyBorder="1">
      <alignment/>
      <protection/>
    </xf>
    <xf numFmtId="0" fontId="36" fillId="0" borderId="31" xfId="35" applyFont="1" applyBorder="1">
      <alignment/>
      <protection/>
    </xf>
    <xf numFmtId="0" fontId="0" fillId="0" borderId="32" xfId="0" applyBorder="1" applyAlignment="1">
      <alignment/>
    </xf>
    <xf numFmtId="0" fontId="0" fillId="39" borderId="32" xfId="0" applyFill="1" applyBorder="1" applyAlignment="1">
      <alignment/>
    </xf>
    <xf numFmtId="0" fontId="0" fillId="0" borderId="33" xfId="0" applyBorder="1" applyAlignment="1">
      <alignment/>
    </xf>
    <xf numFmtId="0" fontId="33" fillId="39" borderId="0" xfId="35" applyFill="1">
      <alignment/>
      <protection/>
    </xf>
    <xf numFmtId="0" fontId="33" fillId="39" borderId="30" xfId="35" applyFill="1" applyBorder="1">
      <alignment/>
      <protection/>
    </xf>
    <xf numFmtId="0" fontId="36" fillId="39" borderId="32" xfId="0" applyFont="1" applyFill="1" applyBorder="1" applyAlignment="1">
      <alignment/>
    </xf>
    <xf numFmtId="0" fontId="36" fillId="0" borderId="32" xfId="0" applyFont="1" applyBorder="1" applyAlignment="1">
      <alignment/>
    </xf>
    <xf numFmtId="0" fontId="36" fillId="0" borderId="33" xfId="0" applyFont="1" applyBorder="1" applyAlignment="1">
      <alignment/>
    </xf>
    <xf numFmtId="0" fontId="33" fillId="0" borderId="30" xfId="35" applyBorder="1" applyAlignment="1">
      <alignment vertical="center"/>
      <protection/>
    </xf>
    <xf numFmtId="0" fontId="33" fillId="39" borderId="30" xfId="35" applyFill="1" applyBorder="1" applyAlignment="1">
      <alignment vertical="center"/>
      <protection/>
    </xf>
    <xf numFmtId="0" fontId="36" fillId="0" borderId="30" xfId="35" applyFont="1" applyBorder="1" applyAlignment="1">
      <alignment vertical="center"/>
      <protection/>
    </xf>
    <xf numFmtId="0" fontId="36" fillId="0" borderId="31" xfId="35" applyFont="1" applyBorder="1" applyAlignment="1">
      <alignment vertical="center"/>
      <protection/>
    </xf>
    <xf numFmtId="0" fontId="33" fillId="0" borderId="13" xfId="35" applyBorder="1" applyAlignment="1">
      <alignment vertical="center"/>
      <protection/>
    </xf>
    <xf numFmtId="0" fontId="33" fillId="39" borderId="13" xfId="35" applyFill="1" applyBorder="1" applyAlignment="1">
      <alignment vertical="center"/>
      <protection/>
    </xf>
    <xf numFmtId="0" fontId="1" fillId="0" borderId="13" xfId="35" applyFont="1" applyBorder="1" applyAlignment="1">
      <alignment vertical="center"/>
      <protection/>
    </xf>
    <xf numFmtId="0" fontId="1" fillId="0" borderId="34" xfId="35" applyFont="1" applyBorder="1" applyAlignment="1">
      <alignment vertical="center"/>
      <protection/>
    </xf>
    <xf numFmtId="0" fontId="33" fillId="0" borderId="32" xfId="35" applyBorder="1" applyAlignment="1">
      <alignment vertical="center"/>
      <protection/>
    </xf>
    <xf numFmtId="0" fontId="33" fillId="39" borderId="32" xfId="35" applyFill="1" applyBorder="1" applyAlignment="1">
      <alignment vertical="center"/>
      <protection/>
    </xf>
    <xf numFmtId="0" fontId="36" fillId="0" borderId="32" xfId="0" applyFont="1" applyBorder="1" applyAlignment="1">
      <alignment vertical="center"/>
    </xf>
    <xf numFmtId="0" fontId="36" fillId="0" borderId="33" xfId="0" applyFont="1" applyBorder="1" applyAlignment="1">
      <alignment vertical="center"/>
    </xf>
    <xf numFmtId="0" fontId="33" fillId="0" borderId="0" xfId="35" applyFill="1" applyBorder="1" applyAlignment="1">
      <alignment vertical="center"/>
      <protection/>
    </xf>
    <xf numFmtId="0" fontId="36" fillId="39" borderId="30" xfId="35" applyFont="1" applyFill="1" applyBorder="1" applyAlignment="1">
      <alignment vertical="center"/>
      <protection/>
    </xf>
    <xf numFmtId="0" fontId="1" fillId="39" borderId="13" xfId="35" applyFont="1" applyFill="1" applyBorder="1" applyAlignment="1">
      <alignment vertical="center"/>
      <protection/>
    </xf>
    <xf numFmtId="0" fontId="36" fillId="39" borderId="32" xfId="0" applyFont="1" applyFill="1" applyBorder="1" applyAlignment="1">
      <alignment vertical="center"/>
    </xf>
    <xf numFmtId="0" fontId="33" fillId="39" borderId="35" xfId="35" applyFill="1" applyBorder="1" applyAlignment="1">
      <alignment vertical="center"/>
      <protection/>
    </xf>
    <xf numFmtId="0" fontId="1" fillId="0" borderId="35" xfId="35" applyFont="1" applyBorder="1" applyAlignment="1">
      <alignment vertical="center"/>
      <protection/>
    </xf>
    <xf numFmtId="0" fontId="33" fillId="39" borderId="30" xfId="35" applyFill="1" applyBorder="1" applyAlignment="1">
      <alignment horizontal="center" vertical="center"/>
      <protection/>
    </xf>
    <xf numFmtId="0" fontId="33" fillId="39" borderId="35" xfId="35" applyFill="1" applyBorder="1" applyAlignment="1">
      <alignment horizontal="center" vertical="center"/>
      <protection/>
    </xf>
    <xf numFmtId="0" fontId="1" fillId="0" borderId="36" xfId="35" applyFont="1" applyBorder="1" applyAlignment="1">
      <alignment vertical="center"/>
      <protection/>
    </xf>
    <xf numFmtId="0" fontId="33" fillId="39" borderId="0" xfId="35" applyFill="1" applyAlignment="1">
      <alignment vertical="center"/>
      <protection/>
    </xf>
    <xf numFmtId="0" fontId="1" fillId="0" borderId="0" xfId="35" applyFont="1" applyAlignment="1">
      <alignment vertical="center"/>
      <protection/>
    </xf>
    <xf numFmtId="0" fontId="33" fillId="39" borderId="13" xfId="35" applyFill="1" applyBorder="1" applyAlignment="1">
      <alignment horizontal="center" vertical="center"/>
      <protection/>
    </xf>
    <xf numFmtId="0" fontId="33" fillId="39" borderId="0" xfId="35" applyFill="1" applyAlignment="1">
      <alignment horizontal="center" vertical="center"/>
      <protection/>
    </xf>
    <xf numFmtId="0" fontId="1" fillId="0" borderId="12" xfId="35" applyFont="1" applyBorder="1" applyAlignment="1">
      <alignment vertical="center"/>
      <protection/>
    </xf>
    <xf numFmtId="0" fontId="33" fillId="39" borderId="37" xfId="35" applyFill="1" applyBorder="1" applyAlignment="1">
      <alignment vertical="center"/>
      <protection/>
    </xf>
    <xf numFmtId="0" fontId="1" fillId="0" borderId="37" xfId="35" applyFont="1" applyBorder="1" applyAlignment="1">
      <alignment vertical="center"/>
      <protection/>
    </xf>
    <xf numFmtId="0" fontId="33" fillId="39" borderId="32" xfId="35" applyFill="1" applyBorder="1" applyAlignment="1">
      <alignment horizontal="center" vertical="center"/>
      <protection/>
    </xf>
    <xf numFmtId="0" fontId="33" fillId="39" borderId="37" xfId="35" applyFill="1" applyBorder="1" applyAlignment="1">
      <alignment horizontal="center" vertical="center"/>
      <protection/>
    </xf>
    <xf numFmtId="0" fontId="1" fillId="0" borderId="38" xfId="35" applyFont="1" applyBorder="1" applyAlignment="1">
      <alignment vertical="center"/>
      <protection/>
    </xf>
    <xf numFmtId="0" fontId="1" fillId="39" borderId="35" xfId="35" applyFont="1" applyFill="1" applyBorder="1" applyAlignment="1">
      <alignment vertical="center"/>
      <protection/>
    </xf>
    <xf numFmtId="0" fontId="33" fillId="0" borderId="35" xfId="35" applyBorder="1" applyAlignment="1">
      <alignment vertical="center"/>
      <protection/>
    </xf>
    <xf numFmtId="0" fontId="1" fillId="39" borderId="0" xfId="35" applyFont="1" applyFill="1" applyAlignment="1">
      <alignment vertical="center"/>
      <protection/>
    </xf>
    <xf numFmtId="0" fontId="33" fillId="0" borderId="0" xfId="35" applyAlignment="1">
      <alignment vertical="center"/>
      <protection/>
    </xf>
    <xf numFmtId="0" fontId="1" fillId="39" borderId="37" xfId="35" applyFont="1" applyFill="1" applyBorder="1" applyAlignment="1">
      <alignment vertical="center"/>
      <protection/>
    </xf>
    <xf numFmtId="0" fontId="33" fillId="0" borderId="37" xfId="35" applyBorder="1" applyAlignment="1">
      <alignment vertical="center"/>
      <protection/>
    </xf>
    <xf numFmtId="0" fontId="33" fillId="0" borderId="35" xfId="35" applyBorder="1">
      <alignment/>
      <protection/>
    </xf>
    <xf numFmtId="0" fontId="33" fillId="0" borderId="13" xfId="35" applyBorder="1">
      <alignment/>
      <protection/>
    </xf>
    <xf numFmtId="0" fontId="33" fillId="39" borderId="13" xfId="35" applyFill="1" applyBorder="1">
      <alignment/>
      <protection/>
    </xf>
    <xf numFmtId="0" fontId="33" fillId="0" borderId="32" xfId="35" applyBorder="1">
      <alignment/>
      <protection/>
    </xf>
    <xf numFmtId="0" fontId="33" fillId="39" borderId="32" xfId="35" applyFill="1" applyBorder="1">
      <alignment/>
      <protection/>
    </xf>
    <xf numFmtId="0" fontId="33" fillId="0" borderId="39" xfId="35" applyBorder="1">
      <alignment/>
      <protection/>
    </xf>
    <xf numFmtId="0" fontId="33" fillId="0" borderId="40" xfId="35" applyBorder="1">
      <alignment/>
      <protection/>
    </xf>
    <xf numFmtId="0" fontId="33" fillId="39" borderId="41" xfId="35" applyFill="1" applyBorder="1">
      <alignment/>
      <protection/>
    </xf>
    <xf numFmtId="0" fontId="33" fillId="39" borderId="40" xfId="35" applyFill="1" applyBorder="1">
      <alignment/>
      <protection/>
    </xf>
    <xf numFmtId="0" fontId="33" fillId="0" borderId="41" xfId="35" applyBorder="1">
      <alignment/>
      <protection/>
    </xf>
    <xf numFmtId="0" fontId="33" fillId="0" borderId="40" xfId="35" applyBorder="1" applyAlignment="1">
      <alignment wrapText="1"/>
      <protection/>
    </xf>
    <xf numFmtId="0" fontId="33" fillId="0" borderId="42" xfId="35" applyBorder="1">
      <alignment/>
      <protection/>
    </xf>
    <xf numFmtId="0" fontId="33" fillId="39" borderId="42" xfId="35" applyFill="1" applyBorder="1">
      <alignment/>
      <protection/>
    </xf>
    <xf numFmtId="0" fontId="33" fillId="0" borderId="0" xfId="35" applyBorder="1">
      <alignment/>
      <protection/>
    </xf>
    <xf numFmtId="0" fontId="33" fillId="39" borderId="35" xfId="35" applyFill="1" applyBorder="1">
      <alignment/>
      <protection/>
    </xf>
    <xf numFmtId="0" fontId="33" fillId="0" borderId="37" xfId="35" applyBorder="1">
      <alignment/>
      <protection/>
    </xf>
    <xf numFmtId="0" fontId="33" fillId="39" borderId="37" xfId="35" applyFill="1" applyBorder="1">
      <alignment/>
      <protection/>
    </xf>
    <xf numFmtId="0" fontId="2" fillId="0" borderId="0" xfId="43" applyFont="1" applyBorder="1" applyAlignment="1">
      <alignment horizontal="center"/>
      <protection/>
    </xf>
    <xf numFmtId="0" fontId="3" fillId="0" borderId="0" xfId="43" applyFont="1" applyBorder="1" applyAlignment="1">
      <alignment horizontal="center"/>
      <protection/>
    </xf>
    <xf numFmtId="0" fontId="5" fillId="0" borderId="0" xfId="43" applyFont="1" applyBorder="1" applyAlignment="1">
      <alignment horizontal="left"/>
      <protection/>
    </xf>
    <xf numFmtId="0" fontId="6" fillId="0" borderId="20" xfId="0" applyFont="1" applyFill="1" applyBorder="1" applyAlignment="1">
      <alignment horizontal="left"/>
    </xf>
    <xf numFmtId="14" fontId="7" fillId="0" borderId="0" xfId="0" applyNumberFormat="1" applyFont="1" applyFill="1" applyBorder="1" applyAlignment="1">
      <alignment horizontal="center"/>
    </xf>
    <xf numFmtId="0" fontId="6" fillId="0" borderId="43" xfId="0" applyFont="1" applyFill="1" applyBorder="1" applyAlignment="1">
      <alignment horizontal="left"/>
    </xf>
    <xf numFmtId="0" fontId="0" fillId="0" borderId="0" xfId="0" applyBorder="1" applyAlignment="1">
      <alignment horizontal="center"/>
    </xf>
    <xf numFmtId="0" fontId="8" fillId="0" borderId="0" xfId="0" applyFont="1" applyFill="1" applyBorder="1" applyAlignment="1">
      <alignment horizontal="right"/>
    </xf>
    <xf numFmtId="0" fontId="6" fillId="0" borderId="43" xfId="0" applyFont="1" applyBorder="1" applyAlignment="1">
      <alignment horizontal="left"/>
    </xf>
    <xf numFmtId="0" fontId="9" fillId="40" borderId="22" xfId="0" applyFont="1" applyFill="1" applyBorder="1" applyAlignment="1">
      <alignment horizontal="center"/>
    </xf>
    <xf numFmtId="0" fontId="10" fillId="0" borderId="0" xfId="0" applyFont="1" applyFill="1" applyBorder="1" applyAlignment="1">
      <alignment horizontal="center"/>
    </xf>
    <xf numFmtId="0" fontId="6" fillId="40" borderId="22" xfId="0" applyFont="1" applyFill="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164" fontId="11" fillId="41" borderId="44" xfId="0" applyNumberFormat="1" applyFont="1" applyFill="1" applyBorder="1" applyAlignment="1">
      <alignment horizontal="left"/>
    </xf>
    <xf numFmtId="0" fontId="6" fillId="0" borderId="44" xfId="0" applyFont="1" applyBorder="1" applyAlignment="1">
      <alignment horizontal="left"/>
    </xf>
    <xf numFmtId="0" fontId="6" fillId="0" borderId="44" xfId="0" applyFont="1" applyFill="1" applyBorder="1" applyAlignment="1">
      <alignment horizontal="center"/>
    </xf>
    <xf numFmtId="0" fontId="6" fillId="0" borderId="22" xfId="0" applyFont="1" applyFill="1" applyBorder="1" applyAlignment="1">
      <alignment horizontal="center"/>
    </xf>
    <xf numFmtId="0" fontId="6" fillId="0" borderId="44" xfId="0" applyFont="1" applyFill="1" applyBorder="1" applyAlignment="1">
      <alignment horizontal="left"/>
    </xf>
    <xf numFmtId="0" fontId="6" fillId="0" borderId="45" xfId="0" applyFont="1" applyFill="1" applyBorder="1" applyAlignment="1">
      <alignment horizontal="left"/>
    </xf>
    <xf numFmtId="0" fontId="6" fillId="0" borderId="12" xfId="0" applyFont="1" applyFill="1" applyBorder="1" applyAlignment="1">
      <alignment horizontal="left"/>
    </xf>
    <xf numFmtId="0" fontId="0" fillId="0" borderId="46" xfId="0" applyFont="1" applyBorder="1" applyAlignment="1">
      <alignment horizontal="center"/>
    </xf>
    <xf numFmtId="0" fontId="12" fillId="0" borderId="0" xfId="43" applyFont="1" applyBorder="1" applyAlignment="1">
      <alignment horizontal="left" wrapText="1"/>
      <protection/>
    </xf>
    <xf numFmtId="0" fontId="6" fillId="0" borderId="0" xfId="0" applyFont="1" applyFill="1" applyBorder="1" applyAlignment="1">
      <alignment horizontal="left"/>
    </xf>
    <xf numFmtId="0" fontId="0" fillId="0" borderId="0" xfId="0" applyFont="1" applyBorder="1" applyAlignment="1">
      <alignment horizontal="left" wrapText="1"/>
    </xf>
    <xf numFmtId="0" fontId="6" fillId="40" borderId="22" xfId="49" applyNumberFormat="1" applyFont="1" applyFill="1" applyBorder="1" applyAlignment="1" applyProtection="1">
      <alignment horizontal="center"/>
      <protection/>
    </xf>
    <xf numFmtId="0" fontId="6" fillId="0" borderId="0" xfId="49" applyNumberFormat="1" applyFont="1" applyFill="1" applyBorder="1" applyAlignment="1" applyProtection="1">
      <alignment horizontal="left"/>
      <protection/>
    </xf>
    <xf numFmtId="0" fontId="12" fillId="0" borderId="0" xfId="43" applyFont="1" applyBorder="1" applyAlignment="1">
      <alignment horizontal="left"/>
      <protection/>
    </xf>
    <xf numFmtId="164" fontId="6" fillId="38" borderId="22" xfId="0" applyNumberFormat="1" applyFont="1" applyFill="1" applyBorder="1" applyAlignment="1" applyProtection="1">
      <alignment horizontal="center"/>
      <protection/>
    </xf>
    <xf numFmtId="0" fontId="6" fillId="0" borderId="12" xfId="0" applyNumberFormat="1" applyFont="1" applyFill="1" applyBorder="1" applyAlignment="1">
      <alignment horizontal="left"/>
    </xf>
    <xf numFmtId="0" fontId="6" fillId="0" borderId="0" xfId="0" applyFont="1" applyFill="1" applyBorder="1" applyAlignment="1">
      <alignment horizontal="center"/>
    </xf>
    <xf numFmtId="166" fontId="9" fillId="38" borderId="22" xfId="0" applyNumberFormat="1" applyFont="1" applyFill="1" applyBorder="1" applyAlignment="1" applyProtection="1">
      <alignment horizontal="center"/>
      <protection/>
    </xf>
    <xf numFmtId="0" fontId="9" fillId="37" borderId="22" xfId="0" applyFont="1" applyFill="1" applyBorder="1" applyAlignment="1">
      <alignment horizontal="center"/>
    </xf>
    <xf numFmtId="0" fontId="0" fillId="0" borderId="0" xfId="0" applyFont="1" applyBorder="1" applyAlignment="1">
      <alignment horizontal="left"/>
    </xf>
    <xf numFmtId="0" fontId="13" fillId="0" borderId="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16" xfId="0" applyFont="1" applyBorder="1" applyAlignment="1">
      <alignment horizontal="center" wrapText="1"/>
    </xf>
    <xf numFmtId="167" fontId="0" fillId="38" borderId="11" xfId="0" applyNumberFormat="1" applyFont="1" applyFill="1" applyBorder="1" applyAlignment="1">
      <alignment horizontal="center"/>
    </xf>
    <xf numFmtId="2" fontId="8" fillId="40" borderId="11" xfId="0" applyNumberFormat="1" applyFont="1" applyFill="1" applyBorder="1" applyAlignment="1">
      <alignment horizontal="center"/>
    </xf>
    <xf numFmtId="166" fontId="8" fillId="42" borderId="11" xfId="60" applyNumberFormat="1" applyFont="1" applyFill="1" applyBorder="1" applyAlignment="1" applyProtection="1">
      <alignment horizontal="center"/>
      <protection/>
    </xf>
    <xf numFmtId="167" fontId="8" fillId="38" borderId="11" xfId="60" applyNumberFormat="1" applyFont="1" applyFill="1" applyBorder="1" applyAlignment="1" applyProtection="1">
      <alignment horizontal="center"/>
      <protection/>
    </xf>
    <xf numFmtId="0" fontId="8" fillId="42" borderId="11" xfId="0" applyFont="1" applyFill="1" applyBorder="1" applyAlignment="1">
      <alignment horizontal="center"/>
    </xf>
    <xf numFmtId="167" fontId="8" fillId="0" borderId="11" xfId="0" applyNumberFormat="1" applyFont="1" applyBorder="1" applyAlignment="1">
      <alignment horizontal="center"/>
    </xf>
    <xf numFmtId="2" fontId="8" fillId="34" borderId="11" xfId="0" applyNumberFormat="1" applyFont="1" applyFill="1" applyBorder="1" applyAlignment="1">
      <alignment horizontal="center"/>
    </xf>
    <xf numFmtId="0" fontId="14" fillId="0" borderId="0" xfId="0" applyFont="1" applyBorder="1" applyAlignment="1">
      <alignment horizontal="left"/>
    </xf>
    <xf numFmtId="0" fontId="14" fillId="0" borderId="16" xfId="0" applyFont="1" applyBorder="1" applyAlignment="1">
      <alignment horizontal="left"/>
    </xf>
    <xf numFmtId="167" fontId="0" fillId="0" borderId="11" xfId="0" applyNumberFormat="1" applyFont="1" applyFill="1" applyBorder="1" applyAlignment="1">
      <alignment horizontal="center"/>
    </xf>
    <xf numFmtId="169" fontId="8" fillId="0" borderId="11" xfId="0" applyNumberFormat="1" applyFont="1" applyFill="1" applyBorder="1" applyAlignment="1">
      <alignment horizontal="center"/>
    </xf>
    <xf numFmtId="0" fontId="8" fillId="40" borderId="11" xfId="0" applyFont="1" applyFill="1" applyBorder="1" applyAlignment="1">
      <alignment horizontal="center"/>
    </xf>
    <xf numFmtId="0" fontId="8" fillId="0" borderId="11" xfId="0" applyFont="1" applyBorder="1" applyAlignment="1">
      <alignment horizontal="center"/>
    </xf>
    <xf numFmtId="167" fontId="0" fillId="38" borderId="47" xfId="0" applyNumberFormat="1" applyFill="1" applyBorder="1" applyAlignment="1">
      <alignment horizontal="center"/>
    </xf>
    <xf numFmtId="0" fontId="0" fillId="38" borderId="11" xfId="0" applyFill="1" applyBorder="1" applyAlignment="1">
      <alignment horizontal="center"/>
    </xf>
    <xf numFmtId="0" fontId="0" fillId="0" borderId="11" xfId="0" applyBorder="1" applyAlignment="1">
      <alignment horizontal="center"/>
    </xf>
    <xf numFmtId="170" fontId="6" fillId="38" borderId="22" xfId="0" applyNumberFormat="1" applyFont="1" applyFill="1" applyBorder="1" applyAlignment="1">
      <alignment horizontal="center"/>
    </xf>
    <xf numFmtId="0" fontId="7" fillId="0" borderId="10" xfId="0" applyFont="1" applyBorder="1" applyAlignment="1">
      <alignment horizontal="center"/>
    </xf>
    <xf numFmtId="0" fontId="8" fillId="38" borderId="22" xfId="0" applyFont="1" applyFill="1" applyBorder="1" applyAlignment="1">
      <alignment horizontal="center"/>
    </xf>
    <xf numFmtId="0" fontId="0" fillId="0" borderId="10" xfId="0" applyBorder="1" applyAlignment="1">
      <alignment horizontal="center"/>
    </xf>
    <xf numFmtId="0" fontId="8" fillId="0" borderId="0" xfId="0" applyFont="1" applyBorder="1" applyAlignment="1">
      <alignment horizontal="left"/>
    </xf>
    <xf numFmtId="0" fontId="4" fillId="0" borderId="0" xfId="0" applyFont="1" applyBorder="1" applyAlignment="1">
      <alignment horizontal="center"/>
    </xf>
    <xf numFmtId="171" fontId="8" fillId="38" borderId="22" xfId="0" applyNumberFormat="1" applyFont="1" applyFill="1" applyBorder="1" applyAlignment="1" applyProtection="1">
      <alignment horizontal="center" vertical="center"/>
      <protection/>
    </xf>
    <xf numFmtId="0" fontId="8" fillId="0" borderId="0" xfId="0" applyFont="1" applyBorder="1" applyAlignment="1">
      <alignment horizontal="center"/>
    </xf>
    <xf numFmtId="2" fontId="8" fillId="40" borderId="22" xfId="0" applyNumberFormat="1" applyFont="1" applyFill="1" applyBorder="1" applyAlignment="1">
      <alignment horizontal="center"/>
    </xf>
    <xf numFmtId="0" fontId="8" fillId="40" borderId="22" xfId="0" applyFont="1" applyFill="1" applyBorder="1" applyAlignment="1">
      <alignment horizontal="center"/>
    </xf>
    <xf numFmtId="172" fontId="14" fillId="38" borderId="22" xfId="0" applyNumberFormat="1" applyFont="1" applyFill="1" applyBorder="1" applyAlignment="1">
      <alignment horizontal="center"/>
    </xf>
    <xf numFmtId="0" fontId="6" fillId="0" borderId="0" xfId="0" applyFont="1" applyBorder="1" applyAlignment="1">
      <alignment horizontal="left"/>
    </xf>
    <xf numFmtId="0" fontId="6" fillId="40" borderId="47" xfId="0" applyFont="1" applyFill="1" applyBorder="1" applyAlignment="1">
      <alignment horizontal="center"/>
    </xf>
    <xf numFmtId="0" fontId="6" fillId="0" borderId="22" xfId="0" applyFont="1" applyBorder="1" applyAlignment="1">
      <alignment horizontal="center"/>
    </xf>
    <xf numFmtId="164" fontId="6" fillId="38" borderId="22" xfId="0" applyNumberFormat="1" applyFont="1" applyFill="1" applyBorder="1" applyAlignment="1">
      <alignment horizontal="center"/>
    </xf>
    <xf numFmtId="0" fontId="6" fillId="38" borderId="22" xfId="0" applyFont="1" applyFill="1" applyBorder="1" applyAlignment="1">
      <alignment horizontal="center"/>
    </xf>
    <xf numFmtId="0" fontId="6" fillId="0" borderId="11" xfId="0" applyFont="1" applyBorder="1" applyAlignment="1">
      <alignment horizontal="center"/>
    </xf>
    <xf numFmtId="0" fontId="4" fillId="37" borderId="11" xfId="0" applyFont="1" applyFill="1" applyBorder="1" applyAlignment="1">
      <alignment horizontal="center"/>
    </xf>
    <xf numFmtId="0" fontId="7" fillId="37" borderId="11" xfId="0" applyFont="1" applyFill="1" applyBorder="1" applyAlignment="1">
      <alignment horizontal="center" textRotation="255"/>
    </xf>
    <xf numFmtId="0" fontId="0" fillId="0" borderId="11" xfId="0" applyFont="1" applyBorder="1" applyAlignment="1">
      <alignment horizontal="center" wrapText="1"/>
    </xf>
    <xf numFmtId="0" fontId="20" fillId="40" borderId="11" xfId="0" applyFont="1" applyFill="1" applyBorder="1" applyAlignment="1">
      <alignment horizontal="center"/>
    </xf>
    <xf numFmtId="0" fontId="4" fillId="0" borderId="11" xfId="0" applyFont="1" applyBorder="1" applyAlignment="1">
      <alignment horizontal="center"/>
    </xf>
    <xf numFmtId="0" fontId="4" fillId="38" borderId="11" xfId="0" applyFont="1" applyFill="1" applyBorder="1" applyAlignment="1">
      <alignment horizontal="center"/>
    </xf>
    <xf numFmtId="0" fontId="0" fillId="40" borderId="11" xfId="0" applyFill="1" applyBorder="1" applyAlignment="1">
      <alignment horizontal="center"/>
    </xf>
    <xf numFmtId="0" fontId="0" fillId="34" borderId="11" xfId="0" applyFill="1" applyBorder="1" applyAlignment="1">
      <alignment horizontal="center"/>
    </xf>
    <xf numFmtId="166" fontId="21" fillId="38" borderId="11" xfId="0" applyNumberFormat="1" applyFont="1" applyFill="1" applyBorder="1" applyAlignment="1">
      <alignment horizontal="center"/>
    </xf>
    <xf numFmtId="166" fontId="0" fillId="38" borderId="11" xfId="0" applyNumberFormat="1" applyFill="1" applyBorder="1" applyAlignment="1">
      <alignment horizontal="center"/>
    </xf>
    <xf numFmtId="0" fontId="0" fillId="34" borderId="11" xfId="0" applyFont="1" applyFill="1" applyBorder="1" applyAlignment="1">
      <alignment horizontal="center"/>
    </xf>
    <xf numFmtId="0" fontId="0" fillId="0" borderId="11" xfId="0" applyFont="1" applyBorder="1" applyAlignment="1">
      <alignment horizontal="center"/>
    </xf>
    <xf numFmtId="166" fontId="4" fillId="38" borderId="11" xfId="0" applyNumberFormat="1" applyFont="1" applyFill="1" applyBorder="1" applyAlignment="1">
      <alignment horizontal="center"/>
    </xf>
    <xf numFmtId="0" fontId="0" fillId="42" borderId="11" xfId="0" applyFill="1" applyBorder="1" applyAlignment="1">
      <alignment horizontal="center"/>
    </xf>
    <xf numFmtId="0" fontId="4" fillId="0" borderId="11" xfId="0" applyFont="1" applyBorder="1" applyAlignment="1">
      <alignment horizontal="left"/>
    </xf>
    <xf numFmtId="0" fontId="4" fillId="0" borderId="11" xfId="0" applyFont="1" applyBorder="1" applyAlignment="1">
      <alignment horizontal="center" wrapText="1"/>
    </xf>
    <xf numFmtId="1" fontId="4" fillId="37" borderId="46" xfId="0" applyNumberFormat="1" applyFont="1" applyFill="1" applyBorder="1" applyAlignment="1">
      <alignment horizontal="center"/>
    </xf>
    <xf numFmtId="0" fontId="0" fillId="40" borderId="11" xfId="0" applyFont="1" applyFill="1" applyBorder="1" applyAlignment="1">
      <alignment horizontal="center"/>
    </xf>
    <xf numFmtId="1" fontId="0" fillId="40" borderId="11" xfId="0" applyNumberFormat="1" applyFill="1" applyBorder="1" applyAlignment="1">
      <alignment horizontal="center"/>
    </xf>
    <xf numFmtId="0" fontId="4" fillId="40" borderId="11" xfId="0" applyFont="1" applyFill="1" applyBorder="1" applyAlignment="1">
      <alignment horizontal="center"/>
    </xf>
    <xf numFmtId="1" fontId="4" fillId="40" borderId="11" xfId="0" applyNumberFormat="1" applyFont="1" applyFill="1" applyBorder="1" applyAlignment="1">
      <alignment horizontal="center"/>
    </xf>
    <xf numFmtId="167" fontId="0" fillId="38" borderId="11" xfId="0" applyNumberFormat="1" applyFill="1" applyBorder="1" applyAlignment="1">
      <alignment horizontal="center"/>
    </xf>
    <xf numFmtId="0" fontId="4" fillId="34" borderId="11" xfId="0" applyFont="1" applyFill="1" applyBorder="1" applyAlignment="1">
      <alignment horizontal="center"/>
    </xf>
    <xf numFmtId="1" fontId="4" fillId="34" borderId="11" xfId="0" applyNumberFormat="1" applyFont="1" applyFill="1" applyBorder="1" applyAlignment="1">
      <alignment horizontal="center"/>
    </xf>
    <xf numFmtId="0" fontId="0" fillId="0" borderId="16" xfId="0" applyFont="1" applyBorder="1" applyAlignment="1">
      <alignment horizontal="center"/>
    </xf>
    <xf numFmtId="0" fontId="7" fillId="0" borderId="13" xfId="0" applyFont="1" applyBorder="1" applyAlignment="1">
      <alignment horizontal="center"/>
    </xf>
    <xf numFmtId="0" fontId="7" fillId="37" borderId="22" xfId="0" applyFont="1" applyFill="1" applyBorder="1" applyAlignment="1">
      <alignment horizontal="center"/>
    </xf>
    <xf numFmtId="0" fontId="7" fillId="0" borderId="0" xfId="0" applyFont="1" applyBorder="1" applyAlignment="1">
      <alignment horizontal="center"/>
    </xf>
    <xf numFmtId="2" fontId="7" fillId="37" borderId="22" xfId="0" applyNumberFormat="1" applyFont="1" applyFill="1" applyBorder="1" applyAlignment="1">
      <alignment horizontal="center"/>
    </xf>
    <xf numFmtId="0" fontId="24" fillId="0" borderId="13" xfId="0" applyFont="1" applyBorder="1" applyAlignment="1">
      <alignment vertical="center"/>
    </xf>
    <xf numFmtId="0" fontId="25" fillId="40" borderId="2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Border="1" applyAlignment="1">
      <alignment horizontal="center" vertical="center"/>
    </xf>
    <xf numFmtId="1" fontId="25" fillId="37" borderId="22" xfId="0" applyNumberFormat="1" applyFont="1" applyFill="1" applyBorder="1" applyAlignment="1">
      <alignment horizontal="center" vertical="center"/>
    </xf>
    <xf numFmtId="0" fontId="0" fillId="40" borderId="22" xfId="0" applyFill="1" applyBorder="1" applyAlignment="1">
      <alignment horizontal="center"/>
    </xf>
    <xf numFmtId="0" fontId="0" fillId="0" borderId="0" xfId="0" applyFont="1" applyBorder="1" applyAlignment="1">
      <alignment/>
    </xf>
    <xf numFmtId="0" fontId="0" fillId="0" borderId="13" xfId="0" applyFont="1" applyBorder="1" applyAlignment="1">
      <alignment horizontal="center"/>
    </xf>
    <xf numFmtId="2" fontId="0" fillId="37" borderId="22" xfId="0" applyNumberFormat="1" applyFill="1" applyBorder="1" applyAlignment="1">
      <alignment/>
    </xf>
    <xf numFmtId="0" fontId="0" fillId="0" borderId="0" xfId="0" applyFont="1" applyFill="1" applyBorder="1" applyAlignment="1">
      <alignment/>
    </xf>
    <xf numFmtId="0" fontId="0" fillId="40" borderId="22" xfId="0" applyFill="1" applyBorder="1" applyAlignment="1">
      <alignment/>
    </xf>
    <xf numFmtId="0" fontId="24" fillId="0" borderId="13" xfId="0" applyFont="1" applyBorder="1" applyAlignment="1">
      <alignment horizontal="left" vertical="center"/>
    </xf>
    <xf numFmtId="0" fontId="0" fillId="0" borderId="11" xfId="0" applyFont="1" applyBorder="1" applyAlignment="1">
      <alignment horizontal="center" vertical="center"/>
    </xf>
    <xf numFmtId="0" fontId="6" fillId="0" borderId="13" xfId="0" applyFont="1" applyBorder="1" applyAlignment="1">
      <alignment horizontal="center"/>
    </xf>
    <xf numFmtId="0" fontId="0" fillId="0" borderId="0" xfId="0" applyFont="1" applyBorder="1" applyAlignment="1">
      <alignment/>
    </xf>
    <xf numFmtId="0" fontId="7" fillId="37" borderId="0" xfId="0" applyFont="1" applyFill="1" applyBorder="1" applyAlignment="1">
      <alignment horizontal="center"/>
    </xf>
    <xf numFmtId="2" fontId="7" fillId="37" borderId="0" xfId="0" applyNumberFormat="1" applyFont="1" applyFill="1" applyBorder="1" applyAlignment="1">
      <alignment horizontal="center"/>
    </xf>
    <xf numFmtId="0" fontId="25" fillId="0" borderId="0" xfId="0" applyFont="1" applyFill="1" applyBorder="1" applyAlignment="1">
      <alignment horizontal="center" vertical="center"/>
    </xf>
    <xf numFmtId="0" fontId="25" fillId="0" borderId="0" xfId="0" applyFont="1" applyBorder="1" applyAlignment="1">
      <alignment horizontal="center" vertical="center"/>
    </xf>
    <xf numFmtId="1" fontId="25" fillId="0" borderId="0" xfId="0" applyNumberFormat="1" applyFont="1" applyBorder="1" applyAlignment="1">
      <alignment horizontal="center" vertical="center"/>
    </xf>
    <xf numFmtId="0" fontId="0" fillId="0" borderId="13" xfId="0" applyBorder="1" applyAlignment="1">
      <alignment horizontal="center"/>
    </xf>
    <xf numFmtId="2" fontId="0" fillId="37" borderId="0" xfId="0" applyNumberFormat="1" applyFill="1" applyBorder="1" applyAlignment="1">
      <alignment/>
    </xf>
    <xf numFmtId="0" fontId="0" fillId="0" borderId="13" xfId="0" applyBorder="1" applyAlignment="1">
      <alignment/>
    </xf>
    <xf numFmtId="0" fontId="25" fillId="0" borderId="0" xfId="0" applyFont="1" applyAlignment="1">
      <alignment horizontal="center" vertical="center"/>
    </xf>
    <xf numFmtId="0" fontId="22" fillId="0" borderId="0" xfId="0" applyFont="1" applyBorder="1" applyAlignment="1">
      <alignment horizontal="center"/>
    </xf>
    <xf numFmtId="0" fontId="30" fillId="0" borderId="48" xfId="0" applyFont="1" applyBorder="1" applyAlignment="1">
      <alignment horizontal="right"/>
    </xf>
    <xf numFmtId="0" fontId="0" fillId="0" borderId="49" xfId="0" applyFont="1" applyBorder="1" applyAlignment="1">
      <alignment horizontal="center"/>
    </xf>
    <xf numFmtId="0" fontId="22" fillId="0" borderId="13" xfId="0" applyFont="1" applyBorder="1" applyAlignment="1">
      <alignment horizontal="center"/>
    </xf>
    <xf numFmtId="0" fontId="0" fillId="0" borderId="10" xfId="0" applyFont="1" applyBorder="1" applyAlignment="1">
      <alignment horizontal="center"/>
    </xf>
    <xf numFmtId="0" fontId="30" fillId="0" borderId="50" xfId="0" applyFont="1" applyBorder="1" applyAlignment="1">
      <alignment horizontal="left"/>
    </xf>
    <xf numFmtId="0" fontId="6" fillId="0" borderId="11" xfId="0" applyFont="1" applyBorder="1" applyAlignment="1">
      <alignment horizontal="left"/>
    </xf>
    <xf numFmtId="0" fontId="0" fillId="0" borderId="22" xfId="0" applyFont="1" applyBorder="1" applyAlignment="1">
      <alignment horizontal="center"/>
    </xf>
    <xf numFmtId="0" fontId="0" fillId="0" borderId="22" xfId="0" applyFont="1" applyBorder="1" applyAlignment="1">
      <alignment vertical="center"/>
    </xf>
    <xf numFmtId="0" fontId="0" fillId="0" borderId="22" xfId="0" applyFont="1" applyBorder="1" applyAlignment="1">
      <alignment/>
    </xf>
    <xf numFmtId="0" fontId="34" fillId="0" borderId="0" xfId="35" applyFont="1">
      <alignment/>
      <protection/>
    </xf>
    <xf numFmtId="0" fontId="35" fillId="0" borderId="0" xfId="0" applyFont="1" applyAlignment="1">
      <alignment/>
    </xf>
    <xf numFmtId="0" fontId="33" fillId="0" borderId="0" xfId="35" applyFont="1">
      <alignment/>
      <protection/>
    </xf>
    <xf numFmtId="0" fontId="33" fillId="0" borderId="0" xfId="35" applyFont="1" applyFill="1" applyBorder="1" applyAlignment="1">
      <alignment horizontal="left" vertical="center"/>
      <protection/>
    </xf>
    <xf numFmtId="0" fontId="33" fillId="0" borderId="0" xfId="35" applyFont="1" applyFill="1" applyBorder="1" applyAlignment="1">
      <alignment vertical="center"/>
      <protection/>
    </xf>
    <xf numFmtId="0" fontId="37" fillId="0" borderId="0" xfId="35" applyFont="1">
      <alignment/>
      <protection/>
    </xf>
    <xf numFmtId="0" fontId="38" fillId="0" borderId="0" xfId="35" applyFont="1" applyFill="1" applyBorder="1" applyAlignment="1">
      <alignment vertical="center" wrapText="1"/>
      <protection/>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Excel Built-in Normal" xfId="35"/>
    <cellStyle name="Forklarende tekst" xfId="36"/>
    <cellStyle name="God" xfId="37"/>
    <cellStyle name="Inndata" xfId="38"/>
    <cellStyle name="Koblet celle" xfId="39"/>
    <cellStyle name="Comma" xfId="40"/>
    <cellStyle name="Kontrollcelle" xfId="41"/>
    <cellStyle name="Merknad" xfId="42"/>
    <cellStyle name="Normal 2"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9</xdr:row>
      <xdr:rowOff>0</xdr:rowOff>
    </xdr:from>
    <xdr:to>
      <xdr:col>77</xdr:col>
      <xdr:colOff>76200</xdr:colOff>
      <xdr:row>19</xdr:row>
      <xdr:rowOff>0</xdr:rowOff>
    </xdr:to>
    <xdr:pic>
      <xdr:nvPicPr>
        <xdr:cNvPr id="1" name="Bilder 1"/>
        <xdr:cNvPicPr preferRelativeResize="1">
          <a:picLocks noChangeAspect="1"/>
        </xdr:cNvPicPr>
      </xdr:nvPicPr>
      <xdr:blipFill>
        <a:blip r:embed="rId1"/>
        <a:stretch>
          <a:fillRect/>
        </a:stretch>
      </xdr:blipFill>
      <xdr:spPr>
        <a:xfrm>
          <a:off x="2828925" y="1971675"/>
          <a:ext cx="3762375" cy="25717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B108"/>
  <sheetViews>
    <sheetView zoomScalePageLayoutView="0" workbookViewId="0" topLeftCell="A1">
      <selection activeCell="AX22" sqref="AX22:AY22"/>
    </sheetView>
  </sheetViews>
  <sheetFormatPr defaultColWidth="1.28515625" defaultRowHeight="6.75" customHeight="1"/>
  <cols>
    <col min="1" max="74" width="1.28515625" style="1" customWidth="1"/>
    <col min="75" max="75" width="0" style="1" hidden="1" customWidth="1"/>
    <col min="76" max="217" width="1.28515625" style="1" customWidth="1"/>
  </cols>
  <sheetData>
    <row r="1" spans="1:80" ht="17.25" customHeight="1">
      <c r="A1" s="180" t="s">
        <v>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1" t="s">
        <v>1</v>
      </c>
      <c r="BO1" s="181"/>
      <c r="BP1" s="181"/>
      <c r="BQ1" s="181"/>
      <c r="BR1" s="181"/>
      <c r="BS1" s="181"/>
      <c r="BT1" s="181"/>
      <c r="BU1" s="181"/>
      <c r="BV1" s="181"/>
      <c r="BW1" s="181"/>
      <c r="BX1" s="181"/>
      <c r="BY1" s="181"/>
      <c r="BZ1" s="181"/>
      <c r="CA1" s="181"/>
      <c r="CB1" s="181"/>
    </row>
    <row r="2" spans="1:80" ht="17.25" customHeight="1">
      <c r="A2" s="182" t="s">
        <v>2</v>
      </c>
      <c r="B2" s="182"/>
      <c r="C2" s="182"/>
      <c r="D2" s="182"/>
      <c r="E2" s="182"/>
      <c r="F2" s="182"/>
      <c r="G2" s="182"/>
      <c r="H2" s="182"/>
      <c r="I2" s="182"/>
      <c r="J2" s="182"/>
      <c r="K2" s="182"/>
      <c r="L2" s="182"/>
      <c r="M2" s="182"/>
      <c r="N2" s="182"/>
      <c r="O2" s="182"/>
      <c r="P2" s="182"/>
      <c r="Q2" s="182"/>
      <c r="R2" s="183" t="s">
        <v>3</v>
      </c>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4">
        <v>41183</v>
      </c>
      <c r="BU2" s="184"/>
      <c r="BV2" s="184"/>
      <c r="BW2" s="184"/>
      <c r="BX2" s="184"/>
      <c r="BY2" s="184"/>
      <c r="BZ2" s="184"/>
      <c r="CA2" s="184"/>
      <c r="CB2" s="184"/>
    </row>
    <row r="3" spans="1:76" ht="17.25" customHeight="1">
      <c r="A3" s="182" t="s">
        <v>4</v>
      </c>
      <c r="B3" s="182"/>
      <c r="C3" s="182"/>
      <c r="D3" s="182"/>
      <c r="E3" s="182"/>
      <c r="F3" s="182"/>
      <c r="G3" s="182"/>
      <c r="H3" s="182"/>
      <c r="I3" s="182"/>
      <c r="J3" s="182"/>
      <c r="K3" s="182"/>
      <c r="L3" s="182"/>
      <c r="M3" s="182"/>
      <c r="N3" s="182"/>
      <c r="O3" s="182"/>
      <c r="P3" s="182"/>
      <c r="Q3" s="182"/>
      <c r="R3" s="185" t="s">
        <v>5</v>
      </c>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row>
    <row r="4" spans="1:76" ht="17.25" customHeight="1">
      <c r="A4" s="182" t="s">
        <v>6</v>
      </c>
      <c r="B4" s="182"/>
      <c r="C4" s="182"/>
      <c r="D4" s="182"/>
      <c r="E4" s="182"/>
      <c r="F4" s="182"/>
      <c r="G4" s="182"/>
      <c r="H4" s="182"/>
      <c r="I4" s="182"/>
      <c r="J4" s="182"/>
      <c r="K4" s="182"/>
      <c r="L4" s="182"/>
      <c r="M4" s="182"/>
      <c r="N4" s="182"/>
      <c r="O4" s="182"/>
      <c r="P4" s="182"/>
      <c r="Q4" s="182"/>
      <c r="R4" s="185" t="s">
        <v>7</v>
      </c>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row>
    <row r="5" spans="1:76" ht="17.25" customHeight="1">
      <c r="A5" s="186"/>
      <c r="B5" s="186"/>
      <c r="C5" s="186"/>
      <c r="D5" s="186"/>
      <c r="E5" s="186"/>
      <c r="F5" s="186"/>
      <c r="G5" s="186"/>
      <c r="H5" s="186"/>
      <c r="I5" s="186"/>
      <c r="J5" s="186"/>
      <c r="K5" s="186"/>
      <c r="L5" s="186"/>
      <c r="M5" s="186"/>
      <c r="N5" s="186"/>
      <c r="O5" s="186"/>
      <c r="P5" s="186"/>
      <c r="Q5" s="186"/>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row>
    <row r="6" spans="1:76" ht="17.25" customHeight="1">
      <c r="A6" s="182" t="s">
        <v>8</v>
      </c>
      <c r="B6" s="182"/>
      <c r="C6" s="182"/>
      <c r="D6" s="182"/>
      <c r="E6" s="182"/>
      <c r="F6" s="182"/>
      <c r="G6" s="182"/>
      <c r="H6" s="182"/>
      <c r="I6" s="182"/>
      <c r="J6" s="182"/>
      <c r="K6" s="182"/>
      <c r="L6" s="182"/>
      <c r="M6" s="182"/>
      <c r="N6" s="182"/>
      <c r="O6" s="182"/>
      <c r="P6" s="182"/>
      <c r="Q6" s="182"/>
      <c r="R6" s="185" t="s">
        <v>9</v>
      </c>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row>
    <row r="7" spans="1:76" ht="17.25" customHeight="1">
      <c r="A7" s="187"/>
      <c r="B7" s="187"/>
      <c r="C7" s="187"/>
      <c r="D7" s="187"/>
      <c r="E7" s="187"/>
      <c r="F7" s="187"/>
      <c r="G7" s="187"/>
      <c r="H7" s="187"/>
      <c r="I7" s="187"/>
      <c r="J7" s="187"/>
      <c r="K7" s="187"/>
      <c r="L7" s="187"/>
      <c r="M7" s="187"/>
      <c r="N7" s="187"/>
      <c r="O7" s="187"/>
      <c r="P7" s="187"/>
      <c r="Q7" s="187"/>
      <c r="R7" s="188" t="s">
        <v>10</v>
      </c>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row>
    <row r="8" spans="1:77" ht="17.25" customHeight="1">
      <c r="A8" s="182" t="s">
        <v>11</v>
      </c>
      <c r="B8" s="182"/>
      <c r="C8" s="182"/>
      <c r="D8" s="182"/>
      <c r="E8" s="182"/>
      <c r="F8" s="182"/>
      <c r="G8" s="182"/>
      <c r="H8" s="182"/>
      <c r="I8" s="182"/>
      <c r="J8" s="182"/>
      <c r="K8" s="182"/>
      <c r="L8" s="182"/>
      <c r="M8" s="182"/>
      <c r="N8" s="182"/>
      <c r="O8" s="182"/>
      <c r="P8" s="182"/>
      <c r="Q8" s="182"/>
      <c r="R8" s="189">
        <v>70</v>
      </c>
      <c r="S8" s="189"/>
      <c r="T8" s="189"/>
      <c r="U8" s="189"/>
      <c r="V8" s="189"/>
      <c r="W8" s="190" t="s">
        <v>12</v>
      </c>
      <c r="X8" s="190"/>
      <c r="Y8" s="191">
        <v>10</v>
      </c>
      <c r="Z8" s="191"/>
      <c r="AA8" s="191"/>
      <c r="AB8" s="191"/>
      <c r="AD8" s="191">
        <v>1</v>
      </c>
      <c r="AE8" s="191"/>
      <c r="AF8" s="191"/>
      <c r="AG8" s="192" t="s">
        <v>13</v>
      </c>
      <c r="AH8" s="192"/>
      <c r="AI8" s="192"/>
      <c r="AJ8" s="192"/>
      <c r="AK8" s="192"/>
      <c r="AL8" s="192"/>
      <c r="AM8" s="192"/>
      <c r="AN8" s="192"/>
      <c r="AO8" s="192"/>
      <c r="AP8" s="191">
        <v>2</v>
      </c>
      <c r="AQ8" s="191"/>
      <c r="AR8" s="191"/>
      <c r="AS8" s="192" t="s">
        <v>14</v>
      </c>
      <c r="AT8" s="192"/>
      <c r="AU8" s="192"/>
      <c r="AV8" s="192"/>
      <c r="AW8" s="192"/>
      <c r="AX8" s="192"/>
      <c r="AY8" s="193" t="s">
        <v>15</v>
      </c>
      <c r="AZ8" s="193"/>
      <c r="BA8" s="193"/>
      <c r="BB8" s="193"/>
      <c r="BC8" s="193"/>
      <c r="BD8" s="193"/>
      <c r="BE8" s="193"/>
      <c r="BF8" s="193"/>
      <c r="BG8" s="194">
        <f>R8*AP8/Y8</f>
        <v>14</v>
      </c>
      <c r="BH8" s="194"/>
      <c r="BI8" s="194"/>
      <c r="BJ8" s="194"/>
      <c r="BK8" s="194"/>
      <c r="BL8" s="195" t="s">
        <v>16</v>
      </c>
      <c r="BM8" s="195"/>
      <c r="BN8" s="195"/>
      <c r="BO8" s="195"/>
      <c r="BP8" s="195"/>
      <c r="BQ8" s="195"/>
      <c r="BR8" s="195"/>
      <c r="BS8" s="195"/>
      <c r="BT8" s="195"/>
      <c r="BU8" s="195"/>
      <c r="BV8" s="195"/>
      <c r="BW8" s="195"/>
      <c r="BX8" s="195"/>
      <c r="BY8" s="195"/>
    </row>
    <row r="9" spans="1:76" ht="17.25" customHeight="1">
      <c r="A9" s="182" t="s">
        <v>17</v>
      </c>
      <c r="B9" s="182"/>
      <c r="C9" s="182"/>
      <c r="D9" s="182"/>
      <c r="E9" s="182"/>
      <c r="F9" s="182"/>
      <c r="G9" s="182"/>
      <c r="H9" s="182"/>
      <c r="I9" s="182"/>
      <c r="J9" s="182"/>
      <c r="K9" s="182"/>
      <c r="L9" s="182"/>
      <c r="M9" s="182"/>
      <c r="N9" s="182"/>
      <c r="O9" s="182"/>
      <c r="P9" s="182"/>
      <c r="Q9" s="182"/>
      <c r="R9" s="191">
        <v>2</v>
      </c>
      <c r="S9" s="191"/>
      <c r="T9" s="191"/>
      <c r="U9" s="191"/>
      <c r="V9" s="191"/>
      <c r="W9" s="196" t="s">
        <v>18</v>
      </c>
      <c r="X9" s="196"/>
      <c r="Y9" s="191">
        <v>2</v>
      </c>
      <c r="Z9" s="191"/>
      <c r="AA9" s="191"/>
      <c r="AB9" s="191"/>
      <c r="AC9" s="197">
        <v>2</v>
      </c>
      <c r="AD9" s="197"/>
      <c r="AE9" s="197"/>
      <c r="AF9" s="198" t="s">
        <v>19</v>
      </c>
      <c r="AG9" s="198"/>
      <c r="AH9" s="198"/>
      <c r="AI9" s="198"/>
      <c r="AJ9" s="198"/>
      <c r="AK9" s="198"/>
      <c r="AL9" s="198"/>
      <c r="AM9" s="198"/>
      <c r="AN9" s="198"/>
      <c r="AO9" s="198"/>
      <c r="AP9" s="198"/>
      <c r="AQ9" s="198"/>
      <c r="AR9" s="198"/>
      <c r="AS9" s="198"/>
      <c r="AT9" s="198"/>
      <c r="AU9" s="198"/>
      <c r="AV9" s="198"/>
      <c r="AW9" s="197">
        <v>4</v>
      </c>
      <c r="AX9" s="197"/>
      <c r="AY9" s="197"/>
      <c r="AZ9" s="199" t="s">
        <v>20</v>
      </c>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row>
    <row r="10" spans="1:78" ht="18.75" customHeight="1">
      <c r="A10" s="182" t="s">
        <v>21</v>
      </c>
      <c r="B10" s="182"/>
      <c r="C10" s="182"/>
      <c r="D10" s="182"/>
      <c r="E10" s="182"/>
      <c r="F10" s="182"/>
      <c r="G10" s="182"/>
      <c r="H10" s="182"/>
      <c r="I10" s="182"/>
      <c r="J10" s="182"/>
      <c r="K10" s="182"/>
      <c r="L10" s="182"/>
      <c r="M10" s="182"/>
      <c r="N10" s="182"/>
      <c r="O10" s="182"/>
      <c r="P10" s="182"/>
      <c r="Q10" s="182"/>
      <c r="R10" s="191">
        <v>10</v>
      </c>
      <c r="S10" s="191"/>
      <c r="T10" s="191"/>
      <c r="U10" s="191"/>
      <c r="V10" s="191"/>
      <c r="W10" s="200" t="s">
        <v>22</v>
      </c>
      <c r="X10" s="200"/>
      <c r="Y10" s="200"/>
      <c r="Z10" s="200"/>
      <c r="AA10" s="200"/>
      <c r="AB10" s="200"/>
      <c r="AC10" s="200"/>
      <c r="AD10" s="200"/>
      <c r="AE10" s="200"/>
      <c r="AF10" s="200"/>
      <c r="AG10" s="200"/>
      <c r="AH10" s="201" t="s">
        <v>23</v>
      </c>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row>
    <row r="11" spans="1:78" ht="18.75" customHeight="1">
      <c r="A11" s="202" t="s">
        <v>24</v>
      </c>
      <c r="B11" s="202"/>
      <c r="C11" s="202"/>
      <c r="D11" s="202"/>
      <c r="E11" s="202"/>
      <c r="F11" s="202"/>
      <c r="G11" s="202"/>
      <c r="H11" s="202"/>
      <c r="I11" s="202"/>
      <c r="J11" s="202"/>
      <c r="K11" s="202"/>
      <c r="L11" s="202"/>
      <c r="M11" s="202"/>
      <c r="N11" s="202"/>
      <c r="O11" s="202"/>
      <c r="P11" s="202"/>
      <c r="Q11" s="202"/>
      <c r="R11" s="191">
        <v>130</v>
      </c>
      <c r="S11" s="191"/>
      <c r="T11" s="191"/>
      <c r="U11" s="191"/>
      <c r="V11" s="191"/>
      <c r="W11" s="203" t="s">
        <v>25</v>
      </c>
      <c r="X11" s="203"/>
      <c r="Y11" s="203"/>
      <c r="Z11" s="203"/>
      <c r="AA11" s="203"/>
      <c r="AB11" s="203"/>
      <c r="AC11" s="203"/>
      <c r="AD11" s="203"/>
      <c r="AE11" s="203"/>
      <c r="AF11" s="203"/>
      <c r="AG11" s="203"/>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row>
    <row r="12" spans="1:78" ht="24.75" customHeight="1">
      <c r="A12" s="204" t="s">
        <v>26</v>
      </c>
      <c r="B12" s="204"/>
      <c r="C12" s="204"/>
      <c r="D12" s="204"/>
      <c r="E12" s="204"/>
      <c r="F12" s="204"/>
      <c r="G12" s="204"/>
      <c r="H12" s="204"/>
      <c r="I12" s="204"/>
      <c r="J12" s="204"/>
      <c r="K12" s="204"/>
      <c r="L12" s="204"/>
      <c r="M12" s="204"/>
      <c r="N12" s="204"/>
      <c r="O12" s="204"/>
      <c r="P12" s="204"/>
      <c r="Q12" s="204"/>
      <c r="R12" s="205">
        <v>3.3</v>
      </c>
      <c r="S12" s="205"/>
      <c r="T12" s="205"/>
      <c r="U12" s="205"/>
      <c r="V12" s="205"/>
      <c r="W12" s="206" t="s">
        <v>27</v>
      </c>
      <c r="X12" s="206"/>
      <c r="Y12" s="206"/>
      <c r="Z12" s="206"/>
      <c r="AA12" s="206"/>
      <c r="AB12" s="206"/>
      <c r="AC12" s="206"/>
      <c r="AD12" s="206"/>
      <c r="AE12" s="206"/>
      <c r="AF12" s="206"/>
      <c r="AG12" s="206"/>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row>
    <row r="13" spans="1:78" ht="18.75" customHeight="1">
      <c r="A13" s="207" t="s">
        <v>28</v>
      </c>
      <c r="B13" s="207"/>
      <c r="C13" s="207"/>
      <c r="D13" s="207"/>
      <c r="E13" s="207"/>
      <c r="F13" s="207"/>
      <c r="G13" s="207"/>
      <c r="H13" s="207"/>
      <c r="I13" s="207"/>
      <c r="J13" s="207"/>
      <c r="K13" s="207"/>
      <c r="L13" s="207"/>
      <c r="M13" s="207"/>
      <c r="N13" s="207"/>
      <c r="O13" s="207"/>
      <c r="P13" s="207"/>
      <c r="Q13" s="207"/>
      <c r="R13" s="208">
        <f>R12/100*R11+R11</f>
        <v>134.29</v>
      </c>
      <c r="S13" s="208"/>
      <c r="T13" s="208"/>
      <c r="U13" s="208"/>
      <c r="V13" s="208"/>
      <c r="W13" s="208"/>
      <c r="X13" s="208"/>
      <c r="Y13" s="208"/>
      <c r="Z13" s="208"/>
      <c r="AA13" s="209" t="s">
        <v>25</v>
      </c>
      <c r="AB13" s="209"/>
      <c r="AC13" s="209"/>
      <c r="AD13" s="209"/>
      <c r="AE13" s="209"/>
      <c r="AF13" s="209"/>
      <c r="AG13" s="209"/>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row>
    <row r="14" spans="1:78" ht="18" customHeight="1">
      <c r="A14" s="186"/>
      <c r="B14" s="186"/>
      <c r="C14" s="186"/>
      <c r="D14" s="186"/>
      <c r="E14" s="186"/>
      <c r="F14" s="186"/>
      <c r="G14" s="186"/>
      <c r="H14" s="186"/>
      <c r="I14" s="186"/>
      <c r="J14" s="186"/>
      <c r="K14" s="186"/>
      <c r="L14" s="186"/>
      <c r="M14" s="186"/>
      <c r="N14" s="186"/>
      <c r="O14" s="186"/>
      <c r="P14" s="186"/>
      <c r="Q14" s="186"/>
      <c r="R14" s="210"/>
      <c r="S14" s="210"/>
      <c r="T14" s="210"/>
      <c r="U14" s="210"/>
      <c r="V14" s="210"/>
      <c r="W14" s="203"/>
      <c r="X14" s="203"/>
      <c r="Y14" s="203"/>
      <c r="Z14" s="203"/>
      <c r="AA14" s="203"/>
      <c r="AB14" s="203"/>
      <c r="AC14" s="203"/>
      <c r="AD14" s="203"/>
      <c r="AE14" s="203"/>
      <c r="AF14" s="203"/>
      <c r="AG14" s="203"/>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row>
    <row r="15" spans="1:78" ht="18.75" customHeight="1">
      <c r="A15" s="182" t="s">
        <v>29</v>
      </c>
      <c r="B15" s="182"/>
      <c r="C15" s="182"/>
      <c r="D15" s="182"/>
      <c r="E15" s="182"/>
      <c r="F15" s="182"/>
      <c r="G15" s="182"/>
      <c r="H15" s="182"/>
      <c r="I15" s="182"/>
      <c r="J15" s="182"/>
      <c r="K15" s="182"/>
      <c r="L15" s="182"/>
      <c r="M15" s="182"/>
      <c r="N15" s="182"/>
      <c r="O15" s="182"/>
      <c r="P15" s="182"/>
      <c r="Q15" s="182"/>
      <c r="R15" s="211">
        <f>R8/Y8*AP8*R13+R9+Y9</f>
        <v>1884.06</v>
      </c>
      <c r="S15" s="211"/>
      <c r="T15" s="211"/>
      <c r="U15" s="211"/>
      <c r="V15" s="211"/>
      <c r="W15" s="211"/>
      <c r="X15" s="211"/>
      <c r="Y15" s="211"/>
      <c r="Z15" s="211"/>
      <c r="AA15" s="212">
        <f>IF(BR71&gt;0,BR71,('Stor hovlingsliste'!CH4))</f>
        <v>1885</v>
      </c>
      <c r="AB15" s="212"/>
      <c r="AC15" s="212"/>
      <c r="AD15" s="212"/>
      <c r="AE15" s="212"/>
      <c r="AF15" s="212"/>
      <c r="AG15" s="212"/>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row>
    <row r="16" spans="1:78" ht="24.75" customHeight="1">
      <c r="A16" s="204" t="s">
        <v>30</v>
      </c>
      <c r="B16" s="204"/>
      <c r="C16" s="204"/>
      <c r="D16" s="204"/>
      <c r="E16" s="204"/>
      <c r="F16" s="204"/>
      <c r="G16" s="204"/>
      <c r="H16" s="204"/>
      <c r="I16" s="204"/>
      <c r="J16" s="204"/>
      <c r="K16" s="204"/>
      <c r="L16" s="204"/>
      <c r="M16" s="204"/>
      <c r="N16" s="204"/>
      <c r="O16" s="204"/>
      <c r="P16" s="204"/>
      <c r="Q16" s="204"/>
      <c r="R16" s="191">
        <v>10</v>
      </c>
      <c r="S16" s="191"/>
      <c r="T16" s="191"/>
      <c r="U16" s="191"/>
      <c r="V16" s="191"/>
      <c r="W16" s="203" t="s">
        <v>27</v>
      </c>
      <c r="X16" s="203"/>
      <c r="Y16" s="203"/>
      <c r="Z16" s="203"/>
      <c r="AA16" s="203"/>
      <c r="AB16" s="203"/>
      <c r="AC16" s="203"/>
      <c r="AD16" s="203"/>
      <c r="AE16" s="203"/>
      <c r="AF16" s="203"/>
      <c r="AG16" s="203"/>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row>
    <row r="17" spans="1:78" ht="24.75" customHeight="1">
      <c r="A17" s="204" t="s">
        <v>31</v>
      </c>
      <c r="B17" s="204"/>
      <c r="C17" s="204"/>
      <c r="D17" s="204"/>
      <c r="E17" s="204"/>
      <c r="F17" s="204"/>
      <c r="G17" s="204"/>
      <c r="H17" s="204"/>
      <c r="I17" s="204"/>
      <c r="J17" s="204"/>
      <c r="K17" s="204"/>
      <c r="L17" s="204"/>
      <c r="M17" s="204"/>
      <c r="N17" s="204"/>
      <c r="O17" s="204"/>
      <c r="P17" s="204"/>
      <c r="Q17" s="204"/>
      <c r="R17" s="191">
        <v>2</v>
      </c>
      <c r="S17" s="191"/>
      <c r="T17" s="191"/>
      <c r="U17" s="191"/>
      <c r="V17" s="191"/>
      <c r="W17" s="203" t="s">
        <v>27</v>
      </c>
      <c r="X17" s="203"/>
      <c r="Y17" s="203"/>
      <c r="Z17" s="203"/>
      <c r="AA17" s="203"/>
      <c r="AB17" s="203"/>
      <c r="AC17" s="203"/>
      <c r="AD17" s="203"/>
      <c r="AE17" s="203"/>
      <c r="AF17" s="203"/>
      <c r="AG17" s="203"/>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row>
    <row r="18" spans="1:78" ht="18" customHeight="1">
      <c r="A18" s="213" t="s">
        <v>32</v>
      </c>
      <c r="B18" s="213"/>
      <c r="C18" s="213"/>
      <c r="D18" s="213"/>
      <c r="E18" s="213"/>
      <c r="F18" s="213"/>
      <c r="G18" s="213"/>
      <c r="H18" s="213"/>
      <c r="I18" s="213"/>
      <c r="J18" s="213"/>
      <c r="K18" s="213"/>
      <c r="L18" s="213"/>
      <c r="M18" s="213"/>
      <c r="N18" s="213"/>
      <c r="O18" s="213"/>
      <c r="P18" s="213"/>
      <c r="Q18" s="213"/>
      <c r="R18" s="191">
        <v>4</v>
      </c>
      <c r="S18" s="191"/>
      <c r="T18" s="191"/>
      <c r="U18" s="191"/>
      <c r="V18" s="191"/>
      <c r="W18" s="3"/>
      <c r="X18" s="3"/>
      <c r="Y18" s="3"/>
      <c r="Z18" s="3"/>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row>
    <row r="19" spans="3:78" ht="17.25" customHeight="1">
      <c r="C19" s="3"/>
      <c r="D19" s="3"/>
      <c r="E19" s="3"/>
      <c r="F19" s="3"/>
      <c r="G19" s="3"/>
      <c r="H19" s="3"/>
      <c r="I19" s="3"/>
      <c r="J19" s="3"/>
      <c r="K19" s="3"/>
      <c r="L19" s="3"/>
      <c r="M19" s="3"/>
      <c r="N19" s="3"/>
      <c r="O19" s="3"/>
      <c r="P19" s="3"/>
      <c r="Q19" s="3"/>
      <c r="R19" s="3"/>
      <c r="S19" s="3"/>
      <c r="T19" s="3"/>
      <c r="U19" s="3"/>
      <c r="V19" s="3"/>
      <c r="W19" s="3"/>
      <c r="X19" s="3"/>
      <c r="Y19" s="3"/>
      <c r="Z19" s="3"/>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row>
    <row r="20" spans="3:78" ht="17.25" customHeight="1">
      <c r="C20" s="3"/>
      <c r="D20" s="3"/>
      <c r="E20" s="3"/>
      <c r="F20" s="3"/>
      <c r="G20" s="3"/>
      <c r="H20" s="3"/>
      <c r="I20" s="3"/>
      <c r="J20" s="3"/>
      <c r="K20" s="3"/>
      <c r="L20" s="3"/>
      <c r="M20" s="3"/>
      <c r="N20" s="3"/>
      <c r="O20" s="3"/>
      <c r="P20" s="3"/>
      <c r="Q20" s="3"/>
      <c r="R20" s="3"/>
      <c r="S20" s="3"/>
      <c r="T20" s="3"/>
      <c r="U20" s="3"/>
      <c r="V20" s="3"/>
      <c r="W20" s="3"/>
      <c r="X20" s="3"/>
      <c r="Y20" s="3"/>
      <c r="Z20" s="3"/>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3:78" ht="17.25" customHeight="1">
      <c r="C21" s="3"/>
      <c r="D21" s="3"/>
      <c r="E21" s="3"/>
      <c r="F21" s="3"/>
      <c r="G21" s="3"/>
      <c r="H21" s="3"/>
      <c r="I21" s="3"/>
      <c r="J21" s="3"/>
      <c r="K21" s="3"/>
      <c r="L21" s="3"/>
      <c r="M21" s="3"/>
      <c r="N21" s="3"/>
      <c r="O21" s="3"/>
      <c r="P21" s="3"/>
      <c r="Q21" s="3"/>
      <c r="R21" s="3"/>
      <c r="S21" s="3"/>
      <c r="T21" s="3"/>
      <c r="U21" s="3"/>
      <c r="V21" s="3"/>
      <c r="W21" s="3"/>
      <c r="X21" s="3"/>
      <c r="Y21" s="3"/>
      <c r="Z21" s="3"/>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3:26" ht="18.75" customHeight="1">
      <c r="C22" s="3"/>
      <c r="D22" s="3"/>
      <c r="E22" s="5"/>
      <c r="F22" s="3"/>
      <c r="G22" s="3"/>
      <c r="H22" s="3"/>
      <c r="I22" s="5"/>
      <c r="J22" s="3"/>
      <c r="K22" s="3"/>
      <c r="L22" s="3"/>
      <c r="M22" s="3"/>
      <c r="N22" s="3"/>
      <c r="O22" s="5"/>
      <c r="P22" s="3"/>
      <c r="Q22" s="3"/>
      <c r="R22" s="3"/>
      <c r="S22" s="5"/>
      <c r="T22" s="3"/>
      <c r="U22" s="3"/>
      <c r="V22" s="3"/>
      <c r="W22" s="3"/>
      <c r="X22" s="3"/>
      <c r="Y22" s="3"/>
      <c r="Z22" s="3"/>
    </row>
    <row r="23" spans="1:77" ht="30" customHeight="1">
      <c r="A23" s="182" t="s">
        <v>33</v>
      </c>
      <c r="B23" s="182"/>
      <c r="C23" s="182"/>
      <c r="D23" s="182"/>
      <c r="E23" s="182"/>
      <c r="F23" s="182"/>
      <c r="G23" s="182"/>
      <c r="H23" s="182"/>
      <c r="I23" s="182"/>
      <c r="J23" s="182"/>
      <c r="K23" s="182"/>
      <c r="L23" s="182"/>
      <c r="M23" s="182"/>
      <c r="N23" s="182"/>
      <c r="O23" s="182"/>
      <c r="P23" s="182"/>
      <c r="Q23" s="182"/>
      <c r="R23" s="214" t="s">
        <v>34</v>
      </c>
      <c r="S23" s="214"/>
      <c r="T23" s="214"/>
      <c r="U23" s="214"/>
      <c r="V23" s="214"/>
      <c r="W23" s="215" t="s">
        <v>35</v>
      </c>
      <c r="X23" s="215"/>
      <c r="Y23" s="215"/>
      <c r="Z23" s="215"/>
      <c r="AA23" s="215"/>
      <c r="AB23" s="215"/>
      <c r="AC23" s="216" t="s">
        <v>36</v>
      </c>
      <c r="AD23" s="216"/>
      <c r="AE23" s="216"/>
      <c r="AF23" s="216"/>
      <c r="AG23" s="216"/>
      <c r="AH23" s="216"/>
      <c r="AI23" s="216" t="s">
        <v>37</v>
      </c>
      <c r="AJ23" s="216"/>
      <c r="AK23" s="216"/>
      <c r="AL23" s="216"/>
      <c r="AM23" s="216"/>
      <c r="AN23" s="216"/>
      <c r="AO23" s="216" t="s">
        <v>38</v>
      </c>
      <c r="AP23" s="216"/>
      <c r="AQ23" s="216"/>
      <c r="AR23" s="216"/>
      <c r="AS23" s="216"/>
      <c r="AT23" s="216"/>
      <c r="AU23" s="216"/>
      <c r="AV23" s="216" t="s">
        <v>39</v>
      </c>
      <c r="AW23" s="216"/>
      <c r="AX23" s="216"/>
      <c r="AY23" s="216"/>
      <c r="AZ23" s="216"/>
      <c r="BA23" s="216"/>
      <c r="BB23" s="216"/>
      <c r="BC23" s="216"/>
      <c r="BD23" s="216"/>
      <c r="BE23" s="217" t="s">
        <v>40</v>
      </c>
      <c r="BF23" s="217"/>
      <c r="BG23" s="217"/>
      <c r="BH23" s="217"/>
      <c r="BI23" s="217"/>
      <c r="BJ23" s="217" t="s">
        <v>41</v>
      </c>
      <c r="BK23" s="217"/>
      <c r="BL23" s="217"/>
      <c r="BM23" s="217"/>
      <c r="BN23" s="217"/>
      <c r="BO23" s="218" t="s">
        <v>42</v>
      </c>
      <c r="BP23" s="218"/>
      <c r="BQ23" s="218"/>
      <c r="BR23" s="218"/>
      <c r="BS23" s="218"/>
      <c r="BT23" s="218"/>
      <c r="BU23" s="218"/>
      <c r="BV23" s="218"/>
      <c r="BW23" s="218"/>
      <c r="BX23" s="218"/>
      <c r="BY23" s="218"/>
    </row>
    <row r="24" spans="1:77" ht="17.25" customHeight="1">
      <c r="A24" s="182" t="s">
        <v>43</v>
      </c>
      <c r="B24" s="182"/>
      <c r="C24" s="182"/>
      <c r="D24" s="182"/>
      <c r="E24" s="182"/>
      <c r="F24" s="182"/>
      <c r="G24" s="182"/>
      <c r="H24" s="182"/>
      <c r="I24" s="182"/>
      <c r="J24" s="182"/>
      <c r="K24" s="182"/>
      <c r="L24" s="182"/>
      <c r="M24" s="182"/>
      <c r="N24" s="182"/>
      <c r="O24" s="182"/>
      <c r="P24" s="182"/>
      <c r="Q24" s="182"/>
      <c r="R24" s="219">
        <f aca="true" t="shared" si="0" ref="R24:R30">W24+AI24+AO24+AC24</f>
        <v>1.4560000000000002</v>
      </c>
      <c r="S24" s="219"/>
      <c r="T24" s="219"/>
      <c r="U24" s="219"/>
      <c r="V24" s="219"/>
      <c r="W24" s="220">
        <v>1.3</v>
      </c>
      <c r="X24" s="220"/>
      <c r="Y24" s="220"/>
      <c r="Z24" s="220"/>
      <c r="AA24" s="220"/>
      <c r="AB24" s="220"/>
      <c r="AC24" s="221"/>
      <c r="AD24" s="221"/>
      <c r="AE24" s="221"/>
      <c r="AF24" s="221"/>
      <c r="AG24" s="221"/>
      <c r="AH24" s="221"/>
      <c r="AI24" s="222">
        <f aca="true" t="shared" si="1" ref="AI24:AI30">$R$16/100*W24</f>
        <v>0.13</v>
      </c>
      <c r="AJ24" s="222"/>
      <c r="AK24" s="222"/>
      <c r="AL24" s="222"/>
      <c r="AM24" s="222"/>
      <c r="AN24" s="222"/>
      <c r="AO24" s="222">
        <f aca="true" t="shared" si="2" ref="AO24:AO30">$R$17*W24/100</f>
        <v>0.026000000000000002</v>
      </c>
      <c r="AP24" s="222"/>
      <c r="AQ24" s="222"/>
      <c r="AR24" s="222"/>
      <c r="AS24" s="222"/>
      <c r="AT24" s="222"/>
      <c r="AU24" s="222"/>
      <c r="AV24" s="223"/>
      <c r="AW24" s="223"/>
      <c r="AX24" s="223"/>
      <c r="AY24" s="223"/>
      <c r="AZ24" s="223"/>
      <c r="BA24" s="223"/>
      <c r="BB24" s="223"/>
      <c r="BC24" s="223"/>
      <c r="BD24" s="223"/>
      <c r="BE24" s="223"/>
      <c r="BF24" s="223"/>
      <c r="BG24" s="223"/>
      <c r="BH24" s="223"/>
      <c r="BI24" s="223"/>
      <c r="BJ24" s="223"/>
      <c r="BK24" s="223"/>
      <c r="BL24" s="223"/>
      <c r="BM24" s="223"/>
      <c r="BN24" s="223"/>
      <c r="BO24" s="224">
        <f aca="true" t="shared" si="3" ref="BO24:BO30">IF(W24=0,0,(SUM(W24:BN24)+$AO$33/$R$18))</f>
        <v>1.7460000000000002</v>
      </c>
      <c r="BP24" s="224"/>
      <c r="BQ24" s="224"/>
      <c r="BR24" s="224"/>
      <c r="BS24" s="224"/>
      <c r="BT24" s="224"/>
      <c r="BU24" s="224"/>
      <c r="BV24" s="224"/>
      <c r="BW24" s="224"/>
      <c r="BX24" s="224"/>
      <c r="BY24" s="224"/>
    </row>
    <row r="25" spans="1:77" ht="17.25" customHeight="1">
      <c r="A25" s="182" t="s">
        <v>44</v>
      </c>
      <c r="B25" s="182"/>
      <c r="C25" s="182"/>
      <c r="D25" s="182"/>
      <c r="E25" s="182"/>
      <c r="F25" s="182"/>
      <c r="G25" s="182"/>
      <c r="H25" s="182"/>
      <c r="I25" s="182"/>
      <c r="J25" s="182"/>
      <c r="K25" s="182"/>
      <c r="L25" s="182"/>
      <c r="M25" s="182"/>
      <c r="N25" s="182"/>
      <c r="O25" s="182"/>
      <c r="P25" s="182"/>
      <c r="Q25" s="182"/>
      <c r="R25" s="219">
        <f t="shared" si="0"/>
        <v>2.016</v>
      </c>
      <c r="S25" s="219"/>
      <c r="T25" s="219"/>
      <c r="U25" s="219"/>
      <c r="V25" s="219"/>
      <c r="W25" s="225">
        <v>1.8</v>
      </c>
      <c r="X25" s="225"/>
      <c r="Y25" s="225"/>
      <c r="Z25" s="225"/>
      <c r="AA25" s="225"/>
      <c r="AB25" s="225"/>
      <c r="AC25" s="221"/>
      <c r="AD25" s="221"/>
      <c r="AE25" s="221"/>
      <c r="AF25" s="221"/>
      <c r="AG25" s="221"/>
      <c r="AH25" s="221"/>
      <c r="AI25" s="222">
        <f t="shared" si="1"/>
        <v>0.18000000000000002</v>
      </c>
      <c r="AJ25" s="222"/>
      <c r="AK25" s="222"/>
      <c r="AL25" s="222"/>
      <c r="AM25" s="222"/>
      <c r="AN25" s="222"/>
      <c r="AO25" s="222">
        <f t="shared" si="2"/>
        <v>0.036000000000000004</v>
      </c>
      <c r="AP25" s="222"/>
      <c r="AQ25" s="222"/>
      <c r="AR25" s="222"/>
      <c r="AS25" s="222"/>
      <c r="AT25" s="222"/>
      <c r="AU25" s="222"/>
      <c r="AV25" s="223"/>
      <c r="AW25" s="223"/>
      <c r="AX25" s="223"/>
      <c r="AY25" s="223"/>
      <c r="AZ25" s="223"/>
      <c r="BA25" s="223"/>
      <c r="BB25" s="223"/>
      <c r="BC25" s="223"/>
      <c r="BD25" s="223"/>
      <c r="BE25" s="223"/>
      <c r="BF25" s="223"/>
      <c r="BG25" s="223"/>
      <c r="BH25" s="223"/>
      <c r="BI25" s="223"/>
      <c r="BJ25" s="223"/>
      <c r="BK25" s="223"/>
      <c r="BL25" s="223"/>
      <c r="BM25" s="223"/>
      <c r="BN25" s="223"/>
      <c r="BO25" s="224">
        <f t="shared" si="3"/>
        <v>2.306</v>
      </c>
      <c r="BP25" s="224"/>
      <c r="BQ25" s="224"/>
      <c r="BR25" s="224"/>
      <c r="BS25" s="224"/>
      <c r="BT25" s="224"/>
      <c r="BU25" s="224"/>
      <c r="BV25" s="224"/>
      <c r="BW25" s="224"/>
      <c r="BX25" s="224"/>
      <c r="BY25" s="224"/>
    </row>
    <row r="26" spans="1:77" ht="17.25" customHeight="1">
      <c r="A26" s="182" t="s">
        <v>45</v>
      </c>
      <c r="B26" s="182"/>
      <c r="C26" s="182"/>
      <c r="D26" s="182"/>
      <c r="E26" s="182"/>
      <c r="F26" s="182"/>
      <c r="G26" s="182"/>
      <c r="H26" s="182"/>
      <c r="I26" s="182"/>
      <c r="J26" s="182"/>
      <c r="K26" s="182"/>
      <c r="L26" s="182"/>
      <c r="M26" s="182"/>
      <c r="N26" s="182"/>
      <c r="O26" s="182"/>
      <c r="P26" s="182"/>
      <c r="Q26" s="182"/>
      <c r="R26" s="219">
        <f t="shared" si="0"/>
        <v>1.68</v>
      </c>
      <c r="S26" s="219"/>
      <c r="T26" s="219"/>
      <c r="U26" s="219"/>
      <c r="V26" s="219"/>
      <c r="W26" s="225">
        <v>1.5</v>
      </c>
      <c r="X26" s="225"/>
      <c r="Y26" s="225"/>
      <c r="Z26" s="225"/>
      <c r="AA26" s="225"/>
      <c r="AB26" s="225"/>
      <c r="AC26" s="221"/>
      <c r="AD26" s="221"/>
      <c r="AE26" s="221"/>
      <c r="AF26" s="221"/>
      <c r="AG26" s="221"/>
      <c r="AH26" s="221"/>
      <c r="AI26" s="222">
        <f t="shared" si="1"/>
        <v>0.15000000000000002</v>
      </c>
      <c r="AJ26" s="222"/>
      <c r="AK26" s="222"/>
      <c r="AL26" s="222"/>
      <c r="AM26" s="222"/>
      <c r="AN26" s="222"/>
      <c r="AO26" s="222">
        <f t="shared" si="2"/>
        <v>0.03</v>
      </c>
      <c r="AP26" s="222"/>
      <c r="AQ26" s="222"/>
      <c r="AR26" s="222"/>
      <c r="AS26" s="222"/>
      <c r="AT26" s="222"/>
      <c r="AU26" s="222"/>
      <c r="AV26" s="223"/>
      <c r="AW26" s="223"/>
      <c r="AX26" s="223"/>
      <c r="AY26" s="223"/>
      <c r="AZ26" s="223"/>
      <c r="BA26" s="223"/>
      <c r="BB26" s="223"/>
      <c r="BC26" s="223"/>
      <c r="BD26" s="223"/>
      <c r="BE26" s="223"/>
      <c r="BF26" s="223"/>
      <c r="BG26" s="223"/>
      <c r="BH26" s="223"/>
      <c r="BI26" s="223"/>
      <c r="BJ26" s="223"/>
      <c r="BK26" s="223"/>
      <c r="BL26" s="223"/>
      <c r="BM26" s="223"/>
      <c r="BN26" s="223"/>
      <c r="BO26" s="224">
        <f t="shared" si="3"/>
        <v>1.97</v>
      </c>
      <c r="BP26" s="224"/>
      <c r="BQ26" s="224"/>
      <c r="BR26" s="224"/>
      <c r="BS26" s="224"/>
      <c r="BT26" s="224"/>
      <c r="BU26" s="224"/>
      <c r="BV26" s="224"/>
      <c r="BW26" s="224"/>
      <c r="BX26" s="224"/>
      <c r="BY26" s="224"/>
    </row>
    <row r="27" spans="1:77" ht="17.25" customHeight="1">
      <c r="A27" s="182" t="s">
        <v>46</v>
      </c>
      <c r="B27" s="182"/>
      <c r="C27" s="182"/>
      <c r="D27" s="182"/>
      <c r="E27" s="182"/>
      <c r="F27" s="182"/>
      <c r="G27" s="182"/>
      <c r="H27" s="182"/>
      <c r="I27" s="182"/>
      <c r="J27" s="182"/>
      <c r="K27" s="182"/>
      <c r="L27" s="182"/>
      <c r="M27" s="182"/>
      <c r="N27" s="182"/>
      <c r="O27" s="182"/>
      <c r="P27" s="182"/>
      <c r="Q27" s="182"/>
      <c r="R27" s="219">
        <f t="shared" si="0"/>
        <v>1.7920000000000003</v>
      </c>
      <c r="S27" s="219"/>
      <c r="T27" s="219"/>
      <c r="U27" s="219"/>
      <c r="V27" s="219"/>
      <c r="W27" s="225">
        <v>1.6</v>
      </c>
      <c r="X27" s="225"/>
      <c r="Y27" s="225"/>
      <c r="Z27" s="225"/>
      <c r="AA27" s="225"/>
      <c r="AB27" s="225"/>
      <c r="AC27" s="221"/>
      <c r="AD27" s="221"/>
      <c r="AE27" s="221"/>
      <c r="AF27" s="221"/>
      <c r="AG27" s="221"/>
      <c r="AH27" s="221"/>
      <c r="AI27" s="222">
        <f t="shared" si="1"/>
        <v>0.16000000000000003</v>
      </c>
      <c r="AJ27" s="222"/>
      <c r="AK27" s="222"/>
      <c r="AL27" s="222"/>
      <c r="AM27" s="222"/>
      <c r="AN27" s="222"/>
      <c r="AO27" s="222">
        <f t="shared" si="2"/>
        <v>0.032</v>
      </c>
      <c r="AP27" s="222"/>
      <c r="AQ27" s="222"/>
      <c r="AR27" s="222"/>
      <c r="AS27" s="222"/>
      <c r="AT27" s="222"/>
      <c r="AU27" s="222"/>
      <c r="AV27" s="223"/>
      <c r="AW27" s="223"/>
      <c r="AX27" s="223"/>
      <c r="AY27" s="223"/>
      <c r="AZ27" s="223"/>
      <c r="BA27" s="223"/>
      <c r="BB27" s="223"/>
      <c r="BC27" s="223"/>
      <c r="BD27" s="223"/>
      <c r="BE27" s="223"/>
      <c r="BF27" s="223"/>
      <c r="BG27" s="223"/>
      <c r="BH27" s="223"/>
      <c r="BI27" s="223"/>
      <c r="BJ27" s="223"/>
      <c r="BK27" s="223"/>
      <c r="BL27" s="223"/>
      <c r="BM27" s="223"/>
      <c r="BN27" s="223"/>
      <c r="BO27" s="224">
        <f t="shared" si="3"/>
        <v>2.0820000000000003</v>
      </c>
      <c r="BP27" s="224"/>
      <c r="BQ27" s="224"/>
      <c r="BR27" s="224"/>
      <c r="BS27" s="224"/>
      <c r="BT27" s="224"/>
      <c r="BU27" s="224"/>
      <c r="BV27" s="224"/>
      <c r="BW27" s="224"/>
      <c r="BX27" s="224"/>
      <c r="BY27" s="224"/>
    </row>
    <row r="28" spans="1:77" ht="17.25" customHeight="1">
      <c r="A28" s="226" t="s">
        <v>47</v>
      </c>
      <c r="B28" s="226"/>
      <c r="C28" s="226"/>
      <c r="D28" s="226"/>
      <c r="E28" s="226"/>
      <c r="F28" s="226"/>
      <c r="G28" s="226"/>
      <c r="H28" s="226"/>
      <c r="I28" s="226"/>
      <c r="J28" s="226"/>
      <c r="K28" s="226"/>
      <c r="L28" s="226"/>
      <c r="M28" s="226"/>
      <c r="N28" s="226"/>
      <c r="O28" s="226"/>
      <c r="P28" s="226"/>
      <c r="Q28" s="226"/>
      <c r="R28" s="219">
        <f t="shared" si="0"/>
        <v>0</v>
      </c>
      <c r="S28" s="219"/>
      <c r="T28" s="219"/>
      <c r="U28" s="219"/>
      <c r="V28" s="219"/>
      <c r="W28" s="225"/>
      <c r="X28" s="225"/>
      <c r="Y28" s="225"/>
      <c r="Z28" s="225"/>
      <c r="AA28" s="225"/>
      <c r="AB28" s="225"/>
      <c r="AC28" s="221"/>
      <c r="AD28" s="221"/>
      <c r="AE28" s="221"/>
      <c r="AF28" s="221"/>
      <c r="AG28" s="221"/>
      <c r="AH28" s="221"/>
      <c r="AI28" s="222">
        <f t="shared" si="1"/>
        <v>0</v>
      </c>
      <c r="AJ28" s="222"/>
      <c r="AK28" s="222"/>
      <c r="AL28" s="222"/>
      <c r="AM28" s="222"/>
      <c r="AN28" s="222"/>
      <c r="AO28" s="222">
        <f t="shared" si="2"/>
        <v>0</v>
      </c>
      <c r="AP28" s="222"/>
      <c r="AQ28" s="222"/>
      <c r="AR28" s="222"/>
      <c r="AS28" s="222"/>
      <c r="AT28" s="222"/>
      <c r="AU28" s="222"/>
      <c r="AV28" s="223"/>
      <c r="AW28" s="223"/>
      <c r="AX28" s="223"/>
      <c r="AY28" s="223"/>
      <c r="AZ28" s="223"/>
      <c r="BA28" s="223"/>
      <c r="BB28" s="223"/>
      <c r="BC28" s="223"/>
      <c r="BD28" s="223"/>
      <c r="BE28" s="223"/>
      <c r="BF28" s="223"/>
      <c r="BG28" s="223"/>
      <c r="BH28" s="223"/>
      <c r="BI28" s="223"/>
      <c r="BJ28" s="223"/>
      <c r="BK28" s="223"/>
      <c r="BL28" s="223"/>
      <c r="BM28" s="223"/>
      <c r="BN28" s="223"/>
      <c r="BO28" s="224">
        <f t="shared" si="3"/>
        <v>0</v>
      </c>
      <c r="BP28" s="224"/>
      <c r="BQ28" s="224"/>
      <c r="BR28" s="224"/>
      <c r="BS28" s="224"/>
      <c r="BT28" s="224"/>
      <c r="BU28" s="224"/>
      <c r="BV28" s="224"/>
      <c r="BW28" s="224"/>
      <c r="BX28" s="224"/>
      <c r="BY28" s="224"/>
    </row>
    <row r="29" spans="1:77" ht="17.25" customHeight="1">
      <c r="A29" s="226" t="s">
        <v>48</v>
      </c>
      <c r="B29" s="226"/>
      <c r="C29" s="226"/>
      <c r="D29" s="226"/>
      <c r="E29" s="226"/>
      <c r="F29" s="226"/>
      <c r="G29" s="226"/>
      <c r="H29" s="226"/>
      <c r="I29" s="226"/>
      <c r="J29" s="226"/>
      <c r="K29" s="226"/>
      <c r="L29" s="226"/>
      <c r="M29" s="226"/>
      <c r="N29" s="226"/>
      <c r="O29" s="226"/>
      <c r="P29" s="226"/>
      <c r="Q29" s="226"/>
      <c r="R29" s="219">
        <f t="shared" si="0"/>
        <v>0</v>
      </c>
      <c r="S29" s="219"/>
      <c r="T29" s="219"/>
      <c r="U29" s="219"/>
      <c r="V29" s="219"/>
      <c r="W29" s="225"/>
      <c r="X29" s="225"/>
      <c r="Y29" s="225"/>
      <c r="Z29" s="225"/>
      <c r="AA29" s="225"/>
      <c r="AB29" s="225"/>
      <c r="AC29" s="221"/>
      <c r="AD29" s="221"/>
      <c r="AE29" s="221"/>
      <c r="AF29" s="221"/>
      <c r="AG29" s="221"/>
      <c r="AH29" s="221"/>
      <c r="AI29" s="222">
        <f t="shared" si="1"/>
        <v>0</v>
      </c>
      <c r="AJ29" s="222"/>
      <c r="AK29" s="222"/>
      <c r="AL29" s="222"/>
      <c r="AM29" s="222"/>
      <c r="AN29" s="222"/>
      <c r="AO29" s="222">
        <f t="shared" si="2"/>
        <v>0</v>
      </c>
      <c r="AP29" s="222"/>
      <c r="AQ29" s="222"/>
      <c r="AR29" s="222"/>
      <c r="AS29" s="222"/>
      <c r="AT29" s="222"/>
      <c r="AU29" s="222"/>
      <c r="AV29" s="223"/>
      <c r="AW29" s="223"/>
      <c r="AX29" s="223"/>
      <c r="AY29" s="223"/>
      <c r="AZ29" s="223"/>
      <c r="BA29" s="223"/>
      <c r="BB29" s="223"/>
      <c r="BC29" s="223"/>
      <c r="BD29" s="223"/>
      <c r="BE29" s="223"/>
      <c r="BF29" s="223"/>
      <c r="BG29" s="223"/>
      <c r="BH29" s="223"/>
      <c r="BI29" s="223"/>
      <c r="BJ29" s="223"/>
      <c r="BK29" s="223"/>
      <c r="BL29" s="223"/>
      <c r="BM29" s="223"/>
      <c r="BN29" s="223"/>
      <c r="BO29" s="224">
        <f t="shared" si="3"/>
        <v>0</v>
      </c>
      <c r="BP29" s="224"/>
      <c r="BQ29" s="224"/>
      <c r="BR29" s="224"/>
      <c r="BS29" s="224"/>
      <c r="BT29" s="224"/>
      <c r="BU29" s="224"/>
      <c r="BV29" s="224"/>
      <c r="BW29" s="224"/>
      <c r="BX29" s="224"/>
      <c r="BY29" s="224"/>
    </row>
    <row r="30" spans="1:77" ht="17.25" customHeight="1">
      <c r="A30" s="226" t="s">
        <v>49</v>
      </c>
      <c r="B30" s="226"/>
      <c r="C30" s="226"/>
      <c r="D30" s="226"/>
      <c r="E30" s="226"/>
      <c r="F30" s="226"/>
      <c r="G30" s="226"/>
      <c r="H30" s="226"/>
      <c r="I30" s="226"/>
      <c r="J30" s="226"/>
      <c r="K30" s="226"/>
      <c r="L30" s="226"/>
      <c r="M30" s="226"/>
      <c r="N30" s="226"/>
      <c r="O30" s="226"/>
      <c r="P30" s="226"/>
      <c r="Q30" s="226"/>
      <c r="R30" s="219">
        <f t="shared" si="0"/>
        <v>0</v>
      </c>
      <c r="S30" s="219"/>
      <c r="T30" s="219"/>
      <c r="U30" s="219"/>
      <c r="V30" s="219"/>
      <c r="W30" s="225"/>
      <c r="X30" s="225"/>
      <c r="Y30" s="225"/>
      <c r="Z30" s="225"/>
      <c r="AA30" s="225"/>
      <c r="AB30" s="225"/>
      <c r="AC30" s="221"/>
      <c r="AD30" s="221"/>
      <c r="AE30" s="221"/>
      <c r="AF30" s="221"/>
      <c r="AG30" s="221"/>
      <c r="AH30" s="221"/>
      <c r="AI30" s="222">
        <f t="shared" si="1"/>
        <v>0</v>
      </c>
      <c r="AJ30" s="222"/>
      <c r="AK30" s="222"/>
      <c r="AL30" s="222"/>
      <c r="AM30" s="222"/>
      <c r="AN30" s="222"/>
      <c r="AO30" s="222">
        <f t="shared" si="2"/>
        <v>0</v>
      </c>
      <c r="AP30" s="222"/>
      <c r="AQ30" s="222"/>
      <c r="AR30" s="222"/>
      <c r="AS30" s="222"/>
      <c r="AT30" s="222"/>
      <c r="AU30" s="222"/>
      <c r="AV30" s="223"/>
      <c r="AW30" s="223"/>
      <c r="AX30" s="223"/>
      <c r="AY30" s="223"/>
      <c r="AZ30" s="223"/>
      <c r="BA30" s="223"/>
      <c r="BB30" s="223"/>
      <c r="BC30" s="223"/>
      <c r="BD30" s="223"/>
      <c r="BE30" s="223"/>
      <c r="BF30" s="223"/>
      <c r="BG30" s="223"/>
      <c r="BH30" s="223"/>
      <c r="BI30" s="223"/>
      <c r="BJ30" s="223"/>
      <c r="BK30" s="223"/>
      <c r="BL30" s="223"/>
      <c r="BM30" s="223"/>
      <c r="BN30" s="223"/>
      <c r="BO30" s="224">
        <f t="shared" si="3"/>
        <v>0</v>
      </c>
      <c r="BP30" s="224"/>
      <c r="BQ30" s="224"/>
      <c r="BR30" s="224"/>
      <c r="BS30" s="224"/>
      <c r="BT30" s="224"/>
      <c r="BU30" s="224"/>
      <c r="BV30" s="224"/>
      <c r="BW30" s="224"/>
      <c r="BX30" s="224"/>
      <c r="BY30" s="224"/>
    </row>
    <row r="31" spans="1:77" ht="17.25" customHeight="1">
      <c r="A31" s="227" t="s">
        <v>50</v>
      </c>
      <c r="B31" s="227"/>
      <c r="C31" s="227"/>
      <c r="D31" s="227"/>
      <c r="E31" s="227"/>
      <c r="F31" s="227"/>
      <c r="G31" s="227"/>
      <c r="H31" s="227"/>
      <c r="I31" s="227"/>
      <c r="J31" s="227"/>
      <c r="K31" s="227"/>
      <c r="L31" s="227"/>
      <c r="M31" s="227"/>
      <c r="N31" s="227"/>
      <c r="O31" s="227"/>
      <c r="P31" s="227"/>
      <c r="Q31" s="227"/>
      <c r="R31" s="228"/>
      <c r="S31" s="228"/>
      <c r="T31" s="228"/>
      <c r="U31" s="228"/>
      <c r="V31" s="228"/>
      <c r="W31" s="229"/>
      <c r="X31" s="229"/>
      <c r="Y31" s="229"/>
      <c r="Z31" s="229"/>
      <c r="AA31" s="229"/>
      <c r="AB31" s="229"/>
      <c r="AC31" s="230">
        <v>0.2</v>
      </c>
      <c r="AD31" s="230"/>
      <c r="AE31" s="230"/>
      <c r="AF31" s="230"/>
      <c r="AG31" s="230"/>
      <c r="AH31" s="230"/>
      <c r="AI31" s="230"/>
      <c r="AJ31" s="230"/>
      <c r="AK31" s="230"/>
      <c r="AL31" s="230"/>
      <c r="AM31" s="230"/>
      <c r="AN31" s="230"/>
      <c r="AO31" s="230"/>
      <c r="AP31" s="230"/>
      <c r="AQ31" s="230"/>
      <c r="AR31" s="230"/>
      <c r="AS31" s="230"/>
      <c r="AT31" s="230"/>
      <c r="AU31" s="230"/>
      <c r="AV31" s="230">
        <v>0.5</v>
      </c>
      <c r="AW31" s="230"/>
      <c r="AX31" s="230"/>
      <c r="AY31" s="230"/>
      <c r="AZ31" s="230"/>
      <c r="BA31" s="230"/>
      <c r="BB31" s="230"/>
      <c r="BC31" s="230"/>
      <c r="BD31" s="230"/>
      <c r="BE31" s="230"/>
      <c r="BF31" s="230"/>
      <c r="BG31" s="230"/>
      <c r="BH31" s="230"/>
      <c r="BI31" s="230"/>
      <c r="BJ31" s="230">
        <v>0.46</v>
      </c>
      <c r="BK31" s="230"/>
      <c r="BL31" s="230"/>
      <c r="BM31" s="230"/>
      <c r="BN31" s="230"/>
      <c r="BO31" s="231"/>
      <c r="BP31" s="231"/>
      <c r="BQ31" s="231"/>
      <c r="BR31" s="231"/>
      <c r="BS31" s="231"/>
      <c r="BT31" s="231"/>
      <c r="BU31" s="231"/>
      <c r="BV31" s="231"/>
      <c r="BW31" s="231"/>
      <c r="BX31" s="231"/>
      <c r="BY31" s="231"/>
    </row>
    <row r="32" spans="1:77" ht="17.25" customHeight="1">
      <c r="A32" s="186"/>
      <c r="B32" s="186"/>
      <c r="C32" s="186"/>
      <c r="D32" s="186"/>
      <c r="E32" s="186"/>
      <c r="F32" s="186"/>
      <c r="G32" s="186"/>
      <c r="H32" s="186"/>
      <c r="I32" s="186"/>
      <c r="J32" s="186"/>
      <c r="K32" s="186"/>
      <c r="L32" s="186"/>
      <c r="M32" s="186"/>
      <c r="N32" s="186"/>
      <c r="O32" s="186"/>
      <c r="P32" s="186"/>
      <c r="Q32" s="186"/>
      <c r="R32" s="232">
        <f>SUM(R24:V31)</f>
        <v>6.944000000000001</v>
      </c>
      <c r="S32" s="232"/>
      <c r="T32" s="232"/>
      <c r="U32" s="232"/>
      <c r="V32" s="232"/>
      <c r="W32" s="233">
        <f>SUM(W24:AB31)</f>
        <v>6.199999999999999</v>
      </c>
      <c r="X32" s="233"/>
      <c r="Y32" s="233"/>
      <c r="Z32" s="233"/>
      <c r="AA32" s="233"/>
      <c r="AB32" s="233"/>
      <c r="AC32" s="233">
        <f>SUM(AC24:AH31)</f>
        <v>0.2</v>
      </c>
      <c r="AD32" s="233"/>
      <c r="AE32" s="233"/>
      <c r="AF32" s="233"/>
      <c r="AG32" s="233"/>
      <c r="AH32" s="233"/>
      <c r="AI32" s="233">
        <f>SUM(AI24:AN31)</f>
        <v>0.6200000000000001</v>
      </c>
      <c r="AJ32" s="233"/>
      <c r="AK32" s="233"/>
      <c r="AL32" s="233"/>
      <c r="AM32" s="233"/>
      <c r="AN32" s="233"/>
      <c r="AO32" s="233">
        <f>SUM(AO24:AU31)</f>
        <v>0.124</v>
      </c>
      <c r="AP32" s="233"/>
      <c r="AQ32" s="233"/>
      <c r="AR32" s="233"/>
      <c r="AS32" s="233"/>
      <c r="AT32" s="233"/>
      <c r="AU32" s="233"/>
      <c r="AV32" s="233">
        <f>SUM(AV31)</f>
        <v>0.5</v>
      </c>
      <c r="AW32" s="233"/>
      <c r="AX32" s="233"/>
      <c r="AY32" s="233"/>
      <c r="AZ32" s="233"/>
      <c r="BA32" s="233"/>
      <c r="BB32" s="233"/>
      <c r="BC32" s="233"/>
      <c r="BD32" s="233"/>
      <c r="BE32" s="233">
        <f>SUM(BE31)</f>
        <v>0</v>
      </c>
      <c r="BF32" s="233"/>
      <c r="BG32" s="233"/>
      <c r="BH32" s="233"/>
      <c r="BI32" s="233"/>
      <c r="BJ32" s="233">
        <f>SUM(BJ24:BN31)</f>
        <v>0.46</v>
      </c>
      <c r="BK32" s="233"/>
      <c r="BL32" s="233"/>
      <c r="BM32" s="233"/>
      <c r="BN32" s="233"/>
      <c r="BO32" s="234"/>
      <c r="BP32" s="234"/>
      <c r="BQ32" s="234"/>
      <c r="BR32" s="234"/>
      <c r="BS32" s="234"/>
      <c r="BT32" s="234"/>
      <c r="BU32" s="234"/>
      <c r="BV32" s="234"/>
      <c r="BW32" s="234"/>
      <c r="BX32" s="234"/>
      <c r="BY32" s="234"/>
    </row>
    <row r="33" spans="1:77" ht="17.25" customHeight="1">
      <c r="A33" s="226" t="s">
        <v>51</v>
      </c>
      <c r="B33" s="226"/>
      <c r="C33" s="226"/>
      <c r="D33" s="226"/>
      <c r="E33" s="226"/>
      <c r="F33" s="226"/>
      <c r="G33" s="226"/>
      <c r="H33" s="226"/>
      <c r="I33" s="226"/>
      <c r="J33" s="226"/>
      <c r="K33" s="226"/>
      <c r="L33" s="226"/>
      <c r="M33" s="226"/>
      <c r="N33" s="226"/>
      <c r="O33" s="226"/>
      <c r="P33" s="226"/>
      <c r="Q33" s="226"/>
      <c r="R33" s="235">
        <f>SUM(W24:BN31)</f>
        <v>8.104000000000001</v>
      </c>
      <c r="S33" s="235"/>
      <c r="T33" s="235"/>
      <c r="U33" s="235"/>
      <c r="V33" s="235"/>
      <c r="W33" s="235"/>
      <c r="X33" s="235"/>
      <c r="Y33" s="235"/>
      <c r="Z33" s="235"/>
      <c r="AA33" s="6"/>
      <c r="AB33" s="6"/>
      <c r="AC33" s="236" t="s">
        <v>52</v>
      </c>
      <c r="AD33" s="236"/>
      <c r="AE33" s="236"/>
      <c r="AF33" s="236"/>
      <c r="AG33" s="236"/>
      <c r="AH33" s="236"/>
      <c r="AI33" s="236"/>
      <c r="AJ33" s="236"/>
      <c r="AK33" s="236"/>
      <c r="AL33" s="236"/>
      <c r="AM33" s="236"/>
      <c r="AN33" s="236"/>
      <c r="AO33" s="237">
        <f>SUM(AC31:BJ31)</f>
        <v>1.16</v>
      </c>
      <c r="AP33" s="237"/>
      <c r="AQ33" s="237"/>
      <c r="AR33" s="237"/>
      <c r="AS33" s="237"/>
      <c r="AT33" s="237"/>
      <c r="AU33" s="237"/>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row>
    <row r="34" spans="1:80" ht="17.25" customHeight="1">
      <c r="A34" s="239" t="s">
        <v>53</v>
      </c>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t="s">
        <v>54</v>
      </c>
      <c r="AN34" s="240"/>
      <c r="AO34" s="240"/>
      <c r="AP34" s="240"/>
      <c r="AQ34" s="240"/>
      <c r="AR34" s="240"/>
      <c r="AS34" s="240"/>
      <c r="AT34" s="240"/>
      <c r="AU34" s="240"/>
      <c r="AV34" s="240"/>
      <c r="AW34" s="240"/>
      <c r="AX34" s="240"/>
      <c r="AY34" s="240"/>
      <c r="AZ34" s="240"/>
      <c r="BA34" s="240"/>
      <c r="BB34" s="240"/>
      <c r="BC34" s="240"/>
      <c r="BD34" s="240"/>
      <c r="BE34" s="240"/>
      <c r="BF34" s="240"/>
      <c r="BG34" s="241">
        <f>R33/AH35-BJ35</f>
        <v>7.000900900900901</v>
      </c>
      <c r="BH34" s="241"/>
      <c r="BI34" s="241"/>
      <c r="BJ34" s="241"/>
      <c r="BK34" s="241"/>
      <c r="BL34" s="241"/>
      <c r="BM34" s="241"/>
      <c r="BN34" s="241"/>
      <c r="BO34" s="7"/>
      <c r="BP34" s="7"/>
      <c r="BQ34" s="7"/>
      <c r="BR34" s="7"/>
      <c r="BS34" s="7"/>
      <c r="BT34" s="7"/>
      <c r="BU34" s="7"/>
      <c r="BV34" s="7"/>
      <c r="BW34" s="7"/>
      <c r="BX34" s="7"/>
      <c r="BY34" s="7"/>
      <c r="BZ34" s="7"/>
      <c r="CA34" s="7"/>
      <c r="CB34" s="7"/>
    </row>
    <row r="35" spans="1:78" ht="17.25" customHeight="1">
      <c r="A35" s="242" t="s">
        <v>55</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3">
        <v>1.11</v>
      </c>
      <c r="AI35" s="243"/>
      <c r="AJ35" s="243"/>
      <c r="AK35" s="243"/>
      <c r="AL35" s="243"/>
      <c r="AM35" s="242" t="s">
        <v>56</v>
      </c>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4">
        <v>0.30000000000000004</v>
      </c>
      <c r="BK35" s="244"/>
      <c r="BL35" s="244"/>
      <c r="BM35" s="244"/>
      <c r="BN35" s="244"/>
      <c r="BO35" s="8"/>
      <c r="BP35" s="8"/>
      <c r="BQ35" s="8"/>
      <c r="BR35" s="8"/>
      <c r="BS35" s="8"/>
      <c r="BT35" s="8"/>
      <c r="BU35" s="8"/>
      <c r="BV35" s="8"/>
      <c r="BX35" s="186"/>
      <c r="BY35" s="186"/>
      <c r="BZ35" s="186"/>
    </row>
    <row r="36" spans="1:80" ht="17.25" customHeight="1">
      <c r="A36" s="239" t="s">
        <v>57</v>
      </c>
      <c r="B36" s="239"/>
      <c r="C36" s="239"/>
      <c r="D36" s="239"/>
      <c r="E36" s="239"/>
      <c r="F36" s="239"/>
      <c r="G36" s="239"/>
      <c r="H36" s="239"/>
      <c r="I36" s="239"/>
      <c r="J36" s="239"/>
      <c r="K36" s="239"/>
      <c r="L36" s="239"/>
      <c r="M36" s="239"/>
      <c r="N36" s="239"/>
      <c r="O36" s="239"/>
      <c r="P36" s="239"/>
      <c r="Q36" s="239"/>
      <c r="R36" s="245">
        <f>AA15*R33</f>
        <v>15276.040000000003</v>
      </c>
      <c r="S36" s="245"/>
      <c r="T36" s="245"/>
      <c r="U36" s="245"/>
      <c r="V36" s="245"/>
      <c r="W36" s="245"/>
      <c r="X36" s="245"/>
      <c r="Y36" s="245"/>
      <c r="Z36" s="245"/>
      <c r="AA36" s="239" t="s">
        <v>58</v>
      </c>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row>
    <row r="37" ht="17.25" customHeight="1"/>
    <row r="38" spans="1:45" ht="17.25" customHeight="1">
      <c r="A38" s="246" t="s">
        <v>59</v>
      </c>
      <c r="B38" s="246"/>
      <c r="C38" s="246"/>
      <c r="D38" s="246"/>
      <c r="E38" s="246"/>
      <c r="F38" s="246"/>
      <c r="G38" s="246"/>
      <c r="H38" s="246"/>
      <c r="I38" s="246"/>
      <c r="J38" s="246"/>
      <c r="K38" s="246"/>
      <c r="L38" s="246"/>
      <c r="M38" s="247">
        <v>35</v>
      </c>
      <c r="N38" s="247"/>
      <c r="O38" s="247"/>
      <c r="P38" s="247"/>
      <c r="Q38" s="247"/>
      <c r="R38" s="190" t="s">
        <v>12</v>
      </c>
      <c r="S38" s="190"/>
      <c r="T38" s="248">
        <v>10</v>
      </c>
      <c r="U38" s="248"/>
      <c r="V38" s="248"/>
      <c r="W38" s="248"/>
      <c r="X38" s="248"/>
      <c r="AA38" s="192" t="s">
        <v>60</v>
      </c>
      <c r="AB38" s="192"/>
      <c r="AC38" s="192"/>
      <c r="AD38" s="192"/>
      <c r="AE38" s="192"/>
      <c r="AF38" s="192"/>
      <c r="AG38" s="192"/>
      <c r="AH38" s="192"/>
      <c r="AI38" s="249">
        <f>R13</f>
        <v>134.29</v>
      </c>
      <c r="AJ38" s="249"/>
      <c r="AK38" s="249"/>
      <c r="AL38" s="249"/>
      <c r="AM38" s="249"/>
      <c r="AN38" s="249"/>
      <c r="AO38" s="249"/>
      <c r="AP38" s="192" t="s">
        <v>25</v>
      </c>
      <c r="AQ38" s="192"/>
      <c r="AR38" s="192"/>
      <c r="AS38" s="192"/>
    </row>
    <row r="39" spans="1:56" ht="17.25" customHeight="1">
      <c r="A39" s="246" t="s">
        <v>61</v>
      </c>
      <c r="B39" s="246"/>
      <c r="C39" s="246"/>
      <c r="D39" s="246"/>
      <c r="E39" s="246"/>
      <c r="F39" s="246"/>
      <c r="G39" s="246"/>
      <c r="H39" s="246"/>
      <c r="I39" s="246"/>
      <c r="J39" s="246"/>
      <c r="K39" s="246"/>
      <c r="L39" s="246"/>
      <c r="M39" s="191">
        <v>4</v>
      </c>
      <c r="N39" s="191"/>
      <c r="O39" s="191"/>
      <c r="P39" s="191"/>
      <c r="Q39" s="191"/>
      <c r="R39" s="192" t="s">
        <v>62</v>
      </c>
      <c r="S39" s="192"/>
      <c r="T39" s="192"/>
      <c r="U39" s="192"/>
      <c r="V39" s="192"/>
      <c r="W39" s="192"/>
      <c r="X39" s="192"/>
      <c r="Y39" s="192" t="s">
        <v>63</v>
      </c>
      <c r="Z39" s="192"/>
      <c r="AA39" s="250">
        <f>M39*2</f>
        <v>8</v>
      </c>
      <c r="AB39" s="250"/>
      <c r="AC39" s="250"/>
      <c r="AD39" s="250"/>
      <c r="AE39" s="246" t="s">
        <v>64</v>
      </c>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row>
    <row r="40" ht="17.25" customHeight="1"/>
    <row r="41" ht="17.25" customHeight="1"/>
    <row r="42" ht="17.25" customHeight="1"/>
    <row r="43" spans="1:80" ht="27.75" customHeight="1">
      <c r="A43" s="231" t="s">
        <v>65</v>
      </c>
      <c r="B43" s="231"/>
      <c r="C43" s="231"/>
      <c r="D43" s="231"/>
      <c r="E43" s="231"/>
      <c r="F43" s="231"/>
      <c r="G43" s="231"/>
      <c r="H43" s="231"/>
      <c r="I43" s="231"/>
      <c r="J43" s="251" t="s">
        <v>66</v>
      </c>
      <c r="K43" s="251"/>
      <c r="L43" s="251"/>
      <c r="M43" s="251"/>
      <c r="N43" s="251"/>
      <c r="O43" s="251"/>
      <c r="P43" s="252" t="s">
        <v>67</v>
      </c>
      <c r="Q43" s="252"/>
      <c r="R43" s="252"/>
      <c r="S43" s="252"/>
      <c r="T43" s="251" t="s">
        <v>68</v>
      </c>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3" t="s">
        <v>67</v>
      </c>
      <c r="BI43" s="253"/>
      <c r="BJ43" s="254" t="s">
        <v>69</v>
      </c>
      <c r="BK43" s="254"/>
      <c r="BL43" s="254"/>
      <c r="BM43" s="254"/>
      <c r="BN43" s="254"/>
      <c r="BO43" s="254"/>
      <c r="BP43" s="254" t="s">
        <v>70</v>
      </c>
      <c r="BQ43" s="254"/>
      <c r="BR43" s="254"/>
      <c r="BS43" s="254"/>
      <c r="BT43" s="254"/>
      <c r="BU43" s="254" t="s">
        <v>71</v>
      </c>
      <c r="BV43" s="254"/>
      <c r="BW43" s="254"/>
      <c r="BX43" s="254"/>
      <c r="BY43" s="254"/>
      <c r="BZ43" s="254"/>
      <c r="CA43" s="254"/>
      <c r="CB43" s="254"/>
    </row>
    <row r="44" spans="1:80" ht="17.25" customHeight="1">
      <c r="A44" s="255" t="s">
        <v>72</v>
      </c>
      <c r="B44" s="255"/>
      <c r="C44" s="255"/>
      <c r="D44" s="255"/>
      <c r="E44" s="255"/>
      <c r="F44" s="255"/>
      <c r="G44" s="255"/>
      <c r="H44" s="255"/>
      <c r="I44" s="255"/>
      <c r="J44" s="256"/>
      <c r="K44" s="256"/>
      <c r="L44" s="256"/>
      <c r="M44" s="256"/>
      <c r="N44" s="256"/>
      <c r="O44" s="256"/>
      <c r="P44" s="257">
        <f>R9</f>
        <v>2</v>
      </c>
      <c r="Q44" s="257"/>
      <c r="R44" s="257"/>
      <c r="S44" s="257"/>
      <c r="T44" s="258">
        <v>1881</v>
      </c>
      <c r="U44" s="258"/>
      <c r="V44" s="258"/>
      <c r="W44" s="258"/>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8">
        <v>2</v>
      </c>
      <c r="BI44" s="258"/>
      <c r="BJ44" s="258">
        <v>1</v>
      </c>
      <c r="BK44" s="258"/>
      <c r="BL44" s="258"/>
      <c r="BM44" s="258"/>
      <c r="BN44" s="258"/>
      <c r="BO44" s="258"/>
      <c r="BP44" s="260">
        <f aca="true" t="shared" si="4" ref="BP44:BP53">SUM(T44:BG44)+P44+BH44</f>
        <v>1885</v>
      </c>
      <c r="BQ44" s="260"/>
      <c r="BR44" s="260"/>
      <c r="BS44" s="260"/>
      <c r="BT44" s="260"/>
      <c r="BU44" s="261">
        <f aca="true" t="shared" si="5" ref="BU44:BU53">$R$33*BP44*BJ44</f>
        <v>15276.040000000003</v>
      </c>
      <c r="BV44" s="261"/>
      <c r="BW44" s="261"/>
      <c r="BX44" s="261"/>
      <c r="BY44" s="261"/>
      <c r="BZ44" s="261"/>
      <c r="CA44" s="261"/>
      <c r="CB44" s="261"/>
    </row>
    <row r="45" spans="1:80" ht="17.25" customHeight="1">
      <c r="A45" s="262"/>
      <c r="B45" s="262"/>
      <c r="C45" s="262"/>
      <c r="D45" s="262"/>
      <c r="E45" s="262"/>
      <c r="F45" s="262"/>
      <c r="G45" s="262"/>
      <c r="H45" s="262"/>
      <c r="I45" s="262"/>
      <c r="J45" s="256"/>
      <c r="K45" s="256"/>
      <c r="L45" s="256"/>
      <c r="M45" s="256"/>
      <c r="N45" s="256"/>
      <c r="O45" s="256"/>
      <c r="P45" s="256"/>
      <c r="Q45" s="256"/>
      <c r="R45" s="256"/>
      <c r="S45" s="256"/>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v>1</v>
      </c>
      <c r="BK45" s="259"/>
      <c r="BL45" s="259"/>
      <c r="BM45" s="259"/>
      <c r="BN45" s="259"/>
      <c r="BO45" s="259"/>
      <c r="BP45" s="260">
        <f t="shared" si="4"/>
        <v>0</v>
      </c>
      <c r="BQ45" s="260"/>
      <c r="BR45" s="260"/>
      <c r="BS45" s="260"/>
      <c r="BT45" s="260"/>
      <c r="BU45" s="261">
        <f t="shared" si="5"/>
        <v>0</v>
      </c>
      <c r="BV45" s="261"/>
      <c r="BW45" s="261"/>
      <c r="BX45" s="261"/>
      <c r="BY45" s="261"/>
      <c r="BZ45" s="261"/>
      <c r="CA45" s="261"/>
      <c r="CB45" s="261"/>
    </row>
    <row r="46" spans="1:80" ht="17.25" customHeight="1">
      <c r="A46" s="262"/>
      <c r="B46" s="262"/>
      <c r="C46" s="262"/>
      <c r="D46" s="262"/>
      <c r="E46" s="262"/>
      <c r="F46" s="262"/>
      <c r="G46" s="262"/>
      <c r="H46" s="262"/>
      <c r="I46" s="262"/>
      <c r="J46" s="256"/>
      <c r="K46" s="256"/>
      <c r="L46" s="256"/>
      <c r="M46" s="256"/>
      <c r="N46" s="256"/>
      <c r="O46" s="256"/>
      <c r="P46" s="256"/>
      <c r="Q46" s="256"/>
      <c r="R46" s="256"/>
      <c r="S46" s="256"/>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v>1</v>
      </c>
      <c r="BK46" s="259"/>
      <c r="BL46" s="259"/>
      <c r="BM46" s="259"/>
      <c r="BN46" s="259"/>
      <c r="BO46" s="259"/>
      <c r="BP46" s="260">
        <f t="shared" si="4"/>
        <v>0</v>
      </c>
      <c r="BQ46" s="260"/>
      <c r="BR46" s="260"/>
      <c r="BS46" s="260"/>
      <c r="BT46" s="260"/>
      <c r="BU46" s="261">
        <f t="shared" si="5"/>
        <v>0</v>
      </c>
      <c r="BV46" s="261"/>
      <c r="BW46" s="261"/>
      <c r="BX46" s="261"/>
      <c r="BY46" s="261"/>
      <c r="BZ46" s="261"/>
      <c r="CA46" s="261"/>
      <c r="CB46" s="261"/>
    </row>
    <row r="47" spans="1:80" ht="17.25" customHeight="1">
      <c r="A47" s="262"/>
      <c r="B47" s="262"/>
      <c r="C47" s="262"/>
      <c r="D47" s="262"/>
      <c r="E47" s="262"/>
      <c r="F47" s="262"/>
      <c r="G47" s="262"/>
      <c r="H47" s="262"/>
      <c r="I47" s="262"/>
      <c r="J47" s="256"/>
      <c r="K47" s="256"/>
      <c r="L47" s="256"/>
      <c r="M47" s="256"/>
      <c r="N47" s="256"/>
      <c r="O47" s="256"/>
      <c r="P47" s="256"/>
      <c r="Q47" s="256"/>
      <c r="R47" s="256"/>
      <c r="S47" s="256"/>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v>1</v>
      </c>
      <c r="BK47" s="259"/>
      <c r="BL47" s="259"/>
      <c r="BM47" s="259"/>
      <c r="BN47" s="259"/>
      <c r="BO47" s="259"/>
      <c r="BP47" s="260">
        <f t="shared" si="4"/>
        <v>0</v>
      </c>
      <c r="BQ47" s="260"/>
      <c r="BR47" s="260"/>
      <c r="BS47" s="260"/>
      <c r="BT47" s="260"/>
      <c r="BU47" s="261">
        <f t="shared" si="5"/>
        <v>0</v>
      </c>
      <c r="BV47" s="261"/>
      <c r="BW47" s="261"/>
      <c r="BX47" s="261"/>
      <c r="BY47" s="261"/>
      <c r="BZ47" s="261"/>
      <c r="CA47" s="261"/>
      <c r="CB47" s="261"/>
    </row>
    <row r="48" spans="1:80" ht="17.25" customHeight="1">
      <c r="A48" s="262"/>
      <c r="B48" s="262"/>
      <c r="C48" s="262"/>
      <c r="D48" s="262"/>
      <c r="E48" s="262"/>
      <c r="F48" s="262"/>
      <c r="G48" s="262"/>
      <c r="H48" s="262"/>
      <c r="I48" s="262"/>
      <c r="J48" s="256"/>
      <c r="K48" s="256"/>
      <c r="L48" s="256"/>
      <c r="M48" s="256"/>
      <c r="N48" s="256"/>
      <c r="O48" s="256"/>
      <c r="P48" s="256"/>
      <c r="Q48" s="256"/>
      <c r="R48" s="256"/>
      <c r="S48" s="256"/>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v>1</v>
      </c>
      <c r="BK48" s="259"/>
      <c r="BL48" s="259"/>
      <c r="BM48" s="259"/>
      <c r="BN48" s="259"/>
      <c r="BO48" s="259"/>
      <c r="BP48" s="260">
        <f t="shared" si="4"/>
        <v>0</v>
      </c>
      <c r="BQ48" s="260"/>
      <c r="BR48" s="260"/>
      <c r="BS48" s="260"/>
      <c r="BT48" s="260"/>
      <c r="BU48" s="261">
        <f t="shared" si="5"/>
        <v>0</v>
      </c>
      <c r="BV48" s="261"/>
      <c r="BW48" s="261"/>
      <c r="BX48" s="261"/>
      <c r="BY48" s="261"/>
      <c r="BZ48" s="261"/>
      <c r="CA48" s="261"/>
      <c r="CB48" s="261"/>
    </row>
    <row r="49" spans="1:80" ht="17.25" customHeight="1">
      <c r="A49" s="262"/>
      <c r="B49" s="262"/>
      <c r="C49" s="262"/>
      <c r="D49" s="262"/>
      <c r="E49" s="262"/>
      <c r="F49" s="262"/>
      <c r="G49" s="262"/>
      <c r="H49" s="262"/>
      <c r="I49" s="262"/>
      <c r="J49" s="256"/>
      <c r="K49" s="256"/>
      <c r="L49" s="256"/>
      <c r="M49" s="256"/>
      <c r="N49" s="256"/>
      <c r="O49" s="256"/>
      <c r="P49" s="256"/>
      <c r="Q49" s="256"/>
      <c r="R49" s="256"/>
      <c r="S49" s="256"/>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v>1</v>
      </c>
      <c r="BK49" s="259"/>
      <c r="BL49" s="259"/>
      <c r="BM49" s="259"/>
      <c r="BN49" s="259"/>
      <c r="BO49" s="259"/>
      <c r="BP49" s="260">
        <f t="shared" si="4"/>
        <v>0</v>
      </c>
      <c r="BQ49" s="260"/>
      <c r="BR49" s="260"/>
      <c r="BS49" s="260"/>
      <c r="BT49" s="260"/>
      <c r="BU49" s="261">
        <f t="shared" si="5"/>
        <v>0</v>
      </c>
      <c r="BV49" s="261"/>
      <c r="BW49" s="261"/>
      <c r="BX49" s="261"/>
      <c r="BY49" s="261"/>
      <c r="BZ49" s="261"/>
      <c r="CA49" s="261"/>
      <c r="CB49" s="261"/>
    </row>
    <row r="50" spans="1:80" ht="17.25" customHeight="1">
      <c r="A50" s="259"/>
      <c r="B50" s="259"/>
      <c r="C50" s="259"/>
      <c r="D50" s="259"/>
      <c r="E50" s="259"/>
      <c r="F50" s="259"/>
      <c r="G50" s="259"/>
      <c r="H50" s="259"/>
      <c r="I50" s="259"/>
      <c r="J50" s="256"/>
      <c r="K50" s="256"/>
      <c r="L50" s="256"/>
      <c r="M50" s="256"/>
      <c r="N50" s="256"/>
      <c r="O50" s="256"/>
      <c r="P50" s="256"/>
      <c r="Q50" s="256"/>
      <c r="R50" s="256"/>
      <c r="S50" s="256"/>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v>1</v>
      </c>
      <c r="BK50" s="259"/>
      <c r="BL50" s="259"/>
      <c r="BM50" s="259"/>
      <c r="BN50" s="259"/>
      <c r="BO50" s="259"/>
      <c r="BP50" s="260">
        <f t="shared" si="4"/>
        <v>0</v>
      </c>
      <c r="BQ50" s="260"/>
      <c r="BR50" s="260"/>
      <c r="BS50" s="260"/>
      <c r="BT50" s="260"/>
      <c r="BU50" s="261">
        <f t="shared" si="5"/>
        <v>0</v>
      </c>
      <c r="BV50" s="261"/>
      <c r="BW50" s="261"/>
      <c r="BX50" s="261"/>
      <c r="BY50" s="261"/>
      <c r="BZ50" s="261"/>
      <c r="CA50" s="261"/>
      <c r="CB50" s="261"/>
    </row>
    <row r="51" spans="1:80" ht="17.25" customHeight="1">
      <c r="A51" s="259"/>
      <c r="B51" s="259"/>
      <c r="C51" s="259"/>
      <c r="D51" s="259"/>
      <c r="E51" s="259"/>
      <c r="F51" s="259"/>
      <c r="G51" s="259"/>
      <c r="H51" s="259"/>
      <c r="I51" s="259"/>
      <c r="J51" s="256"/>
      <c r="K51" s="256"/>
      <c r="L51" s="256"/>
      <c r="M51" s="256"/>
      <c r="N51" s="256"/>
      <c r="O51" s="256"/>
      <c r="P51" s="256"/>
      <c r="Q51" s="256"/>
      <c r="R51" s="256"/>
      <c r="S51" s="256"/>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v>1</v>
      </c>
      <c r="BK51" s="259"/>
      <c r="BL51" s="259"/>
      <c r="BM51" s="259"/>
      <c r="BN51" s="259"/>
      <c r="BO51" s="259"/>
      <c r="BP51" s="260">
        <f t="shared" si="4"/>
        <v>0</v>
      </c>
      <c r="BQ51" s="260"/>
      <c r="BR51" s="260"/>
      <c r="BS51" s="260"/>
      <c r="BT51" s="260"/>
      <c r="BU51" s="261">
        <f t="shared" si="5"/>
        <v>0</v>
      </c>
      <c r="BV51" s="261"/>
      <c r="BW51" s="261"/>
      <c r="BX51" s="261"/>
      <c r="BY51" s="261"/>
      <c r="BZ51" s="261"/>
      <c r="CA51" s="261"/>
      <c r="CB51" s="261"/>
    </row>
    <row r="52" spans="1:80" ht="17.25" customHeight="1">
      <c r="A52" s="259"/>
      <c r="B52" s="259"/>
      <c r="C52" s="259"/>
      <c r="D52" s="259"/>
      <c r="E52" s="259"/>
      <c r="F52" s="259"/>
      <c r="G52" s="259"/>
      <c r="H52" s="259"/>
      <c r="I52" s="259"/>
      <c r="J52" s="256"/>
      <c r="K52" s="256"/>
      <c r="L52" s="256"/>
      <c r="M52" s="256"/>
      <c r="N52" s="256"/>
      <c r="O52" s="256"/>
      <c r="P52" s="256"/>
      <c r="Q52" s="256"/>
      <c r="R52" s="256"/>
      <c r="S52" s="256"/>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v>1</v>
      </c>
      <c r="BK52" s="259"/>
      <c r="BL52" s="259"/>
      <c r="BM52" s="259"/>
      <c r="BN52" s="259"/>
      <c r="BO52" s="259"/>
      <c r="BP52" s="260">
        <f t="shared" si="4"/>
        <v>0</v>
      </c>
      <c r="BQ52" s="260"/>
      <c r="BR52" s="260"/>
      <c r="BS52" s="260"/>
      <c r="BT52" s="260"/>
      <c r="BU52" s="261">
        <f t="shared" si="5"/>
        <v>0</v>
      </c>
      <c r="BV52" s="261"/>
      <c r="BW52" s="261"/>
      <c r="BX52" s="261"/>
      <c r="BY52" s="261"/>
      <c r="BZ52" s="261"/>
      <c r="CA52" s="261"/>
      <c r="CB52" s="261"/>
    </row>
    <row r="53" spans="1:80" ht="17.25" customHeight="1">
      <c r="A53" s="259"/>
      <c r="B53" s="259"/>
      <c r="C53" s="259"/>
      <c r="D53" s="259"/>
      <c r="E53" s="259"/>
      <c r="F53" s="259"/>
      <c r="G53" s="259"/>
      <c r="H53" s="259"/>
      <c r="I53" s="259"/>
      <c r="J53" s="256"/>
      <c r="K53" s="256"/>
      <c r="L53" s="256"/>
      <c r="M53" s="256"/>
      <c r="N53" s="256"/>
      <c r="O53" s="256"/>
      <c r="P53" s="256"/>
      <c r="Q53" s="256"/>
      <c r="R53" s="256"/>
      <c r="S53" s="256"/>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v>1</v>
      </c>
      <c r="BK53" s="259"/>
      <c r="BL53" s="259"/>
      <c r="BM53" s="259"/>
      <c r="BN53" s="259"/>
      <c r="BO53" s="259"/>
      <c r="BP53" s="260">
        <f t="shared" si="4"/>
        <v>0</v>
      </c>
      <c r="BQ53" s="260"/>
      <c r="BR53" s="260"/>
      <c r="BS53" s="260"/>
      <c r="BT53" s="260"/>
      <c r="BU53" s="261">
        <f t="shared" si="5"/>
        <v>0</v>
      </c>
      <c r="BV53" s="261"/>
      <c r="BW53" s="261"/>
      <c r="BX53" s="261"/>
      <c r="BY53" s="261"/>
      <c r="BZ53" s="261"/>
      <c r="CA53" s="261"/>
      <c r="CB53" s="261"/>
    </row>
    <row r="54" spans="1:80" ht="17.25" customHeight="1">
      <c r="A54" s="263" t="s">
        <v>73</v>
      </c>
      <c r="B54" s="263"/>
      <c r="C54" s="263"/>
      <c r="D54" s="263"/>
      <c r="E54" s="263"/>
      <c r="F54" s="263"/>
      <c r="G54" s="263"/>
      <c r="H54" s="263"/>
      <c r="I54" s="263"/>
      <c r="J54" s="264">
        <f>R15</f>
        <v>1884.06</v>
      </c>
      <c r="K54" s="264"/>
      <c r="L54" s="264"/>
      <c r="M54" s="264"/>
      <c r="N54" s="264"/>
      <c r="O54" s="264"/>
      <c r="P54" s="257">
        <f>SUM(P44:S53)</f>
        <v>2</v>
      </c>
      <c r="Q54" s="257"/>
      <c r="R54" s="257"/>
      <c r="S54" s="257">
        <f>SUM(T44:W53)</f>
        <v>1881</v>
      </c>
      <c r="T54" s="257"/>
      <c r="U54" s="257"/>
      <c r="V54" s="257"/>
      <c r="W54" s="257"/>
      <c r="X54" s="257">
        <f>SUM(X44:AA53)</f>
        <v>0</v>
      </c>
      <c r="Y54" s="257"/>
      <c r="Z54" s="257"/>
      <c r="AA54" s="257"/>
      <c r="AB54" s="257">
        <f>SUM(AB44:AE53)</f>
        <v>0</v>
      </c>
      <c r="AC54" s="257"/>
      <c r="AD54" s="257"/>
      <c r="AE54" s="257"/>
      <c r="AF54" s="257">
        <f>SUM(AF44:AI53)</f>
        <v>0</v>
      </c>
      <c r="AG54" s="257"/>
      <c r="AH54" s="257"/>
      <c r="AI54" s="257"/>
      <c r="AJ54" s="257">
        <f>SUM(AJ44:AM53)</f>
        <v>0</v>
      </c>
      <c r="AK54" s="257"/>
      <c r="AL54" s="257"/>
      <c r="AM54" s="257"/>
      <c r="AN54" s="257">
        <f>SUM(AN44:AQ53)</f>
        <v>0</v>
      </c>
      <c r="AO54" s="257"/>
      <c r="AP54" s="257"/>
      <c r="AQ54" s="257"/>
      <c r="AR54" s="257">
        <f>SUM(AR44:AU53)</f>
        <v>0</v>
      </c>
      <c r="AS54" s="257"/>
      <c r="AT54" s="257"/>
      <c r="AU54" s="257"/>
      <c r="AV54" s="257">
        <f>SUM(AV44:AY53)</f>
        <v>0</v>
      </c>
      <c r="AW54" s="257"/>
      <c r="AX54" s="257"/>
      <c r="AY54" s="257"/>
      <c r="AZ54" s="257">
        <f>SUM(AZ44:BC53)</f>
        <v>0</v>
      </c>
      <c r="BA54" s="257"/>
      <c r="BB54" s="257"/>
      <c r="BC54" s="257"/>
      <c r="BD54" s="257">
        <f>SUM(BD44:BG53)</f>
        <v>0</v>
      </c>
      <c r="BE54" s="257"/>
      <c r="BF54" s="257"/>
      <c r="BG54" s="257"/>
      <c r="BH54" s="233">
        <f>SUM(BH44:BI53)</f>
        <v>2</v>
      </c>
      <c r="BI54" s="233"/>
      <c r="BJ54" s="265"/>
      <c r="BK54" s="265"/>
      <c r="BL54" s="265"/>
      <c r="BM54" s="265"/>
      <c r="BN54" s="265"/>
      <c r="BO54" s="265"/>
      <c r="BP54" s="260">
        <f>SUM(P54:BI54)</f>
        <v>1885</v>
      </c>
      <c r="BQ54" s="260"/>
      <c r="BR54" s="260"/>
      <c r="BS54" s="260"/>
      <c r="BT54" s="260"/>
      <c r="BU54" s="261">
        <f>SUM(BU44:CB53)</f>
        <v>15276.040000000003</v>
      </c>
      <c r="BV54" s="261"/>
      <c r="BW54" s="261"/>
      <c r="BX54" s="261"/>
      <c r="BY54" s="261"/>
      <c r="BZ54" s="261"/>
      <c r="CA54" s="261"/>
      <c r="CB54" s="261"/>
    </row>
    <row r="55" spans="1:80" ht="17.25" customHeight="1">
      <c r="A55" s="246" t="s">
        <v>74</v>
      </c>
      <c r="B55" s="246"/>
      <c r="C55" s="246"/>
      <c r="D55" s="246"/>
      <c r="E55" s="246"/>
      <c r="F55" s="246"/>
      <c r="G55" s="246"/>
      <c r="H55" s="246"/>
      <c r="I55" s="246"/>
      <c r="J55" s="246"/>
      <c r="K55" s="246"/>
      <c r="L55" s="246"/>
      <c r="M55" s="246"/>
      <c r="N55" s="246"/>
      <c r="O55" s="246"/>
      <c r="P55" s="242" t="s">
        <v>75</v>
      </c>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row>
    <row r="56" spans="1:80" ht="26.25" customHeight="1">
      <c r="A56" s="266" t="s">
        <v>76</v>
      </c>
      <c r="B56" s="266"/>
      <c r="C56" s="266"/>
      <c r="D56" s="266"/>
      <c r="E56" s="266"/>
      <c r="F56" s="266"/>
      <c r="G56" s="266"/>
      <c r="H56" s="266"/>
      <c r="I56" s="266"/>
      <c r="J56" s="266"/>
      <c r="K56" s="256" t="s">
        <v>77</v>
      </c>
      <c r="L56" s="256"/>
      <c r="M56" s="256"/>
      <c r="N56" s="256"/>
      <c r="O56" s="256"/>
      <c r="P56" s="256"/>
      <c r="Q56" s="256"/>
      <c r="R56" s="256"/>
      <c r="S56" s="256"/>
      <c r="T56" s="256"/>
      <c r="U56" s="256"/>
      <c r="V56" s="256"/>
      <c r="W56" s="267" t="s">
        <v>78</v>
      </c>
      <c r="X56" s="267"/>
      <c r="Y56" s="267"/>
      <c r="Z56" s="267"/>
      <c r="AA56" s="267"/>
      <c r="AB56" s="267"/>
      <c r="AC56" s="267"/>
      <c r="AD56" s="267"/>
      <c r="AE56" s="267"/>
      <c r="AF56" s="268">
        <f>SUM(W57:AE66)</f>
        <v>100</v>
      </c>
      <c r="AG56" s="268"/>
      <c r="AH56" s="268"/>
      <c r="AI56" s="268"/>
      <c r="AJ56" s="268"/>
      <c r="AK56" s="256" t="s">
        <v>79</v>
      </c>
      <c r="AL56" s="256"/>
      <c r="AM56" s="256"/>
      <c r="AN56" s="256"/>
      <c r="AO56" s="256"/>
      <c r="AP56" s="256"/>
      <c r="AQ56" s="256"/>
      <c r="AR56" s="256"/>
      <c r="AS56" s="256"/>
      <c r="AT56" s="256"/>
      <c r="AU56" s="256"/>
      <c r="AV56" s="9"/>
      <c r="AW56" s="9"/>
      <c r="AX56" s="256" t="s">
        <v>80</v>
      </c>
      <c r="AY56" s="256"/>
      <c r="AZ56" s="256"/>
      <c r="BA56" s="256"/>
      <c r="BB56" s="256"/>
      <c r="BC56" s="256"/>
      <c r="BD56" s="256"/>
      <c r="BE56" s="256"/>
      <c r="BF56" s="256"/>
      <c r="BG56" s="256"/>
      <c r="BH56" s="256"/>
      <c r="BI56" s="256"/>
      <c r="BJ56" s="254" t="s">
        <v>81</v>
      </c>
      <c r="BK56" s="254"/>
      <c r="BL56" s="254"/>
      <c r="BM56" s="254"/>
      <c r="BN56" s="254"/>
      <c r="BO56" s="254"/>
      <c r="BP56" s="254"/>
      <c r="BQ56" s="254"/>
      <c r="BR56" s="254"/>
      <c r="BS56" s="267" t="s">
        <v>82</v>
      </c>
      <c r="BT56" s="267"/>
      <c r="BU56" s="267"/>
      <c r="BV56" s="267"/>
      <c r="BW56" s="267"/>
      <c r="BX56" s="267"/>
      <c r="BY56" s="267"/>
      <c r="BZ56" s="267"/>
      <c r="CA56" s="267"/>
      <c r="CB56" s="267"/>
    </row>
    <row r="57" spans="1:80" ht="17.25" customHeight="1">
      <c r="A57" s="269" t="s">
        <v>83</v>
      </c>
      <c r="B57" s="269"/>
      <c r="C57" s="269"/>
      <c r="D57" s="269"/>
      <c r="E57" s="269"/>
      <c r="F57" s="269"/>
      <c r="G57" s="269"/>
      <c r="H57" s="269"/>
      <c r="I57" s="269"/>
      <c r="J57" s="269"/>
      <c r="K57" s="258">
        <v>2810</v>
      </c>
      <c r="L57" s="258"/>
      <c r="M57" s="258"/>
      <c r="N57" s="258"/>
      <c r="O57" s="258"/>
      <c r="P57" s="258"/>
      <c r="Q57" s="258"/>
      <c r="R57" s="258"/>
      <c r="S57" s="258"/>
      <c r="T57" s="258"/>
      <c r="U57" s="258"/>
      <c r="V57" s="258"/>
      <c r="W57" s="270">
        <v>65</v>
      </c>
      <c r="X57" s="270"/>
      <c r="Y57" s="270"/>
      <c r="Z57" s="270"/>
      <c r="AA57" s="270"/>
      <c r="AB57" s="270"/>
      <c r="AC57" s="270"/>
      <c r="AD57" s="270"/>
      <c r="AE57" s="270"/>
      <c r="AF57" s="262" t="s">
        <v>84</v>
      </c>
      <c r="AG57" s="262"/>
      <c r="AH57" s="262"/>
      <c r="AI57" s="262"/>
      <c r="AJ57" s="262"/>
      <c r="AK57" s="219">
        <f aca="true" t="shared" si="6" ref="AK57:AK66">IF(K57=0,0,($R$13*$R$10*(($R$32)/100*(W57/K57))))</f>
        <v>2.157051046263345</v>
      </c>
      <c r="AL57" s="219"/>
      <c r="AM57" s="219"/>
      <c r="AN57" s="219"/>
      <c r="AO57" s="219"/>
      <c r="AP57" s="219"/>
      <c r="AQ57" s="219"/>
      <c r="AR57" s="219"/>
      <c r="AS57" s="219"/>
      <c r="AT57" s="219"/>
      <c r="AU57" s="219"/>
      <c r="AV57" s="9"/>
      <c r="AW57" s="9"/>
      <c r="AX57" s="271" t="s">
        <v>85</v>
      </c>
      <c r="AY57" s="271"/>
      <c r="AZ57" s="271"/>
      <c r="BA57" s="271"/>
      <c r="BB57" s="271"/>
      <c r="BC57" s="271"/>
      <c r="BD57" s="271"/>
      <c r="BE57" s="271"/>
      <c r="BF57" s="271"/>
      <c r="BG57" s="271"/>
      <c r="BH57" s="271"/>
      <c r="BI57" s="271"/>
      <c r="BJ57" s="272">
        <v>3400</v>
      </c>
      <c r="BK57" s="272"/>
      <c r="BL57" s="272"/>
      <c r="BM57" s="272"/>
      <c r="BN57" s="272"/>
      <c r="BO57" s="272"/>
      <c r="BP57" s="272"/>
      <c r="BQ57" s="272"/>
      <c r="BR57" s="272"/>
      <c r="BS57" s="273">
        <f aca="true" t="shared" si="7" ref="BS57:BS66">IF(BJ57=0,0,(BU44/BJ57))</f>
        <v>4.492952941176472</v>
      </c>
      <c r="BT57" s="273"/>
      <c r="BU57" s="273"/>
      <c r="BV57" s="273"/>
      <c r="BW57" s="273"/>
      <c r="BX57" s="273"/>
      <c r="BY57" s="273"/>
      <c r="BZ57" s="273"/>
      <c r="CA57" s="273"/>
      <c r="CB57" s="273"/>
    </row>
    <row r="58" spans="1:80" ht="17.25" customHeight="1">
      <c r="A58" s="262" t="s">
        <v>86</v>
      </c>
      <c r="B58" s="262"/>
      <c r="C58" s="262"/>
      <c r="D58" s="262"/>
      <c r="E58" s="262"/>
      <c r="F58" s="262"/>
      <c r="G58" s="262"/>
      <c r="H58" s="262"/>
      <c r="I58" s="262"/>
      <c r="J58" s="262"/>
      <c r="K58" s="259">
        <v>690</v>
      </c>
      <c r="L58" s="259"/>
      <c r="M58" s="259"/>
      <c r="N58" s="259"/>
      <c r="O58" s="259"/>
      <c r="P58" s="259"/>
      <c r="Q58" s="259"/>
      <c r="R58" s="259"/>
      <c r="S58" s="259"/>
      <c r="T58" s="259"/>
      <c r="U58" s="259"/>
      <c r="V58" s="259"/>
      <c r="W58" s="259">
        <v>35</v>
      </c>
      <c r="X58" s="259"/>
      <c r="Y58" s="259"/>
      <c r="Z58" s="259"/>
      <c r="AA58" s="259"/>
      <c r="AB58" s="259"/>
      <c r="AC58" s="259"/>
      <c r="AD58" s="259"/>
      <c r="AE58" s="259"/>
      <c r="AF58" s="262" t="s">
        <v>87</v>
      </c>
      <c r="AG58" s="262"/>
      <c r="AH58" s="262"/>
      <c r="AI58" s="262"/>
      <c r="AJ58" s="262"/>
      <c r="AK58" s="219">
        <f t="shared" si="6"/>
        <v>4.730121971014492</v>
      </c>
      <c r="AL58" s="219"/>
      <c r="AM58" s="219"/>
      <c r="AN58" s="219"/>
      <c r="AO58" s="219"/>
      <c r="AP58" s="219"/>
      <c r="AQ58" s="219"/>
      <c r="AR58" s="219"/>
      <c r="AS58" s="219"/>
      <c r="AT58" s="219"/>
      <c r="AU58" s="219"/>
      <c r="AV58" s="9"/>
      <c r="AW58" s="9"/>
      <c r="AX58" s="274"/>
      <c r="AY58" s="274"/>
      <c r="AZ58" s="274"/>
      <c r="BA58" s="274"/>
      <c r="BB58" s="274"/>
      <c r="BC58" s="274"/>
      <c r="BD58" s="274"/>
      <c r="BE58" s="274"/>
      <c r="BF58" s="274"/>
      <c r="BG58" s="274"/>
      <c r="BH58" s="274"/>
      <c r="BI58" s="274"/>
      <c r="BJ58" s="275"/>
      <c r="BK58" s="275"/>
      <c r="BL58" s="275"/>
      <c r="BM58" s="275"/>
      <c r="BN58" s="275"/>
      <c r="BO58" s="275"/>
      <c r="BP58" s="275"/>
      <c r="BQ58" s="275"/>
      <c r="BR58" s="275"/>
      <c r="BS58" s="273">
        <f t="shared" si="7"/>
        <v>0</v>
      </c>
      <c r="BT58" s="273"/>
      <c r="BU58" s="273"/>
      <c r="BV58" s="273"/>
      <c r="BW58" s="273"/>
      <c r="BX58" s="273"/>
      <c r="BY58" s="273"/>
      <c r="BZ58" s="273"/>
      <c r="CA58" s="273"/>
      <c r="CB58" s="273"/>
    </row>
    <row r="59" spans="1:80" ht="17.25" customHeight="1">
      <c r="A59" s="25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62"/>
      <c r="AG59" s="262"/>
      <c r="AH59" s="262"/>
      <c r="AI59" s="262"/>
      <c r="AJ59" s="262"/>
      <c r="AK59" s="219">
        <f t="shared" si="6"/>
        <v>0</v>
      </c>
      <c r="AL59" s="219"/>
      <c r="AM59" s="219"/>
      <c r="AN59" s="219"/>
      <c r="AO59" s="219"/>
      <c r="AP59" s="219"/>
      <c r="AQ59" s="219"/>
      <c r="AR59" s="219"/>
      <c r="AS59" s="219"/>
      <c r="AT59" s="219"/>
      <c r="AU59" s="219"/>
      <c r="AV59" s="9"/>
      <c r="AW59" s="9"/>
      <c r="AX59" s="274"/>
      <c r="AY59" s="274"/>
      <c r="AZ59" s="274"/>
      <c r="BA59" s="274"/>
      <c r="BB59" s="274"/>
      <c r="BC59" s="274"/>
      <c r="BD59" s="274"/>
      <c r="BE59" s="274"/>
      <c r="BF59" s="274"/>
      <c r="BG59" s="274"/>
      <c r="BH59" s="274"/>
      <c r="BI59" s="274"/>
      <c r="BJ59" s="275"/>
      <c r="BK59" s="275"/>
      <c r="BL59" s="275"/>
      <c r="BM59" s="275"/>
      <c r="BN59" s="275"/>
      <c r="BO59" s="275"/>
      <c r="BP59" s="275"/>
      <c r="BQ59" s="275"/>
      <c r="BR59" s="275"/>
      <c r="BS59" s="273">
        <f t="shared" si="7"/>
        <v>0</v>
      </c>
      <c r="BT59" s="273"/>
      <c r="BU59" s="273"/>
      <c r="BV59" s="273"/>
      <c r="BW59" s="273"/>
      <c r="BX59" s="273"/>
      <c r="BY59" s="273"/>
      <c r="BZ59" s="273"/>
      <c r="CA59" s="273"/>
      <c r="CB59" s="273"/>
    </row>
    <row r="60" spans="1:80" ht="17.25" customHeight="1">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62"/>
      <c r="AG60" s="262"/>
      <c r="AH60" s="262"/>
      <c r="AI60" s="262"/>
      <c r="AJ60" s="262"/>
      <c r="AK60" s="219">
        <f t="shared" si="6"/>
        <v>0</v>
      </c>
      <c r="AL60" s="219"/>
      <c r="AM60" s="219"/>
      <c r="AN60" s="219"/>
      <c r="AO60" s="219"/>
      <c r="AP60" s="219"/>
      <c r="AQ60" s="219"/>
      <c r="AR60" s="219"/>
      <c r="AS60" s="219"/>
      <c r="AT60" s="219"/>
      <c r="AU60" s="219"/>
      <c r="AV60" s="9"/>
      <c r="AW60" s="9"/>
      <c r="AX60" s="274"/>
      <c r="AY60" s="274"/>
      <c r="AZ60" s="274"/>
      <c r="BA60" s="274"/>
      <c r="BB60" s="274"/>
      <c r="BC60" s="274"/>
      <c r="BD60" s="274"/>
      <c r="BE60" s="274"/>
      <c r="BF60" s="274"/>
      <c r="BG60" s="274"/>
      <c r="BH60" s="274"/>
      <c r="BI60" s="274"/>
      <c r="BJ60" s="275"/>
      <c r="BK60" s="275"/>
      <c r="BL60" s="275"/>
      <c r="BM60" s="275"/>
      <c r="BN60" s="275"/>
      <c r="BO60" s="275"/>
      <c r="BP60" s="275"/>
      <c r="BQ60" s="275"/>
      <c r="BR60" s="275"/>
      <c r="BS60" s="273">
        <f t="shared" si="7"/>
        <v>0</v>
      </c>
      <c r="BT60" s="273"/>
      <c r="BU60" s="273"/>
      <c r="BV60" s="273"/>
      <c r="BW60" s="273"/>
      <c r="BX60" s="273"/>
      <c r="BY60" s="273"/>
      <c r="BZ60" s="273"/>
      <c r="CA60" s="273"/>
      <c r="CB60" s="273"/>
    </row>
    <row r="61" spans="1:80" ht="17.25" customHeight="1">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62"/>
      <c r="AG61" s="262"/>
      <c r="AH61" s="262"/>
      <c r="AI61" s="262"/>
      <c r="AJ61" s="262"/>
      <c r="AK61" s="219">
        <f t="shared" si="6"/>
        <v>0</v>
      </c>
      <c r="AL61" s="219"/>
      <c r="AM61" s="219"/>
      <c r="AN61" s="219"/>
      <c r="AO61" s="219"/>
      <c r="AP61" s="219"/>
      <c r="AQ61" s="219"/>
      <c r="AR61" s="219"/>
      <c r="AS61" s="219"/>
      <c r="AT61" s="219"/>
      <c r="AU61" s="219"/>
      <c r="AV61" s="9"/>
      <c r="AW61" s="9"/>
      <c r="AX61" s="274"/>
      <c r="AY61" s="274"/>
      <c r="AZ61" s="274"/>
      <c r="BA61" s="274"/>
      <c r="BB61" s="274"/>
      <c r="BC61" s="274"/>
      <c r="BD61" s="274"/>
      <c r="BE61" s="274"/>
      <c r="BF61" s="274"/>
      <c r="BG61" s="274"/>
      <c r="BH61" s="274"/>
      <c r="BI61" s="274"/>
      <c r="BJ61" s="275"/>
      <c r="BK61" s="275"/>
      <c r="BL61" s="275"/>
      <c r="BM61" s="275"/>
      <c r="BN61" s="275"/>
      <c r="BO61" s="275"/>
      <c r="BP61" s="275"/>
      <c r="BQ61" s="275"/>
      <c r="BR61" s="275"/>
      <c r="BS61" s="273">
        <f t="shared" si="7"/>
        <v>0</v>
      </c>
      <c r="BT61" s="273"/>
      <c r="BU61" s="273"/>
      <c r="BV61" s="273"/>
      <c r="BW61" s="273"/>
      <c r="BX61" s="273"/>
      <c r="BY61" s="273"/>
      <c r="BZ61" s="273"/>
      <c r="CA61" s="273"/>
      <c r="CB61" s="273"/>
    </row>
    <row r="62" spans="1:80" ht="17.25" customHeight="1">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62"/>
      <c r="AG62" s="262"/>
      <c r="AH62" s="262"/>
      <c r="AI62" s="262"/>
      <c r="AJ62" s="262"/>
      <c r="AK62" s="219">
        <f t="shared" si="6"/>
        <v>0</v>
      </c>
      <c r="AL62" s="219"/>
      <c r="AM62" s="219"/>
      <c r="AN62" s="219"/>
      <c r="AO62" s="219"/>
      <c r="AP62" s="219"/>
      <c r="AQ62" s="219"/>
      <c r="AR62" s="219"/>
      <c r="AS62" s="219"/>
      <c r="AT62" s="219"/>
      <c r="AU62" s="219"/>
      <c r="AV62" s="9"/>
      <c r="AW62" s="9"/>
      <c r="AX62" s="274"/>
      <c r="AY62" s="274"/>
      <c r="AZ62" s="274"/>
      <c r="BA62" s="274"/>
      <c r="BB62" s="274"/>
      <c r="BC62" s="274"/>
      <c r="BD62" s="274"/>
      <c r="BE62" s="274"/>
      <c r="BF62" s="274"/>
      <c r="BG62" s="274"/>
      <c r="BH62" s="274"/>
      <c r="BI62" s="274"/>
      <c r="BJ62" s="275"/>
      <c r="BK62" s="275"/>
      <c r="BL62" s="275"/>
      <c r="BM62" s="275"/>
      <c r="BN62" s="275"/>
      <c r="BO62" s="275"/>
      <c r="BP62" s="275"/>
      <c r="BQ62" s="275"/>
      <c r="BR62" s="275"/>
      <c r="BS62" s="273">
        <f t="shared" si="7"/>
        <v>0</v>
      </c>
      <c r="BT62" s="273"/>
      <c r="BU62" s="273"/>
      <c r="BV62" s="273"/>
      <c r="BW62" s="273"/>
      <c r="BX62" s="273"/>
      <c r="BY62" s="273"/>
      <c r="BZ62" s="273"/>
      <c r="CA62" s="273"/>
      <c r="CB62" s="273"/>
    </row>
    <row r="63" spans="1:80" ht="17.25" customHeight="1">
      <c r="A63" s="259"/>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62"/>
      <c r="AG63" s="262"/>
      <c r="AH63" s="262"/>
      <c r="AI63" s="262"/>
      <c r="AJ63" s="262"/>
      <c r="AK63" s="219">
        <f t="shared" si="6"/>
        <v>0</v>
      </c>
      <c r="AL63" s="219"/>
      <c r="AM63" s="219"/>
      <c r="AN63" s="219"/>
      <c r="AO63" s="219"/>
      <c r="AP63" s="219"/>
      <c r="AQ63" s="219"/>
      <c r="AR63" s="219"/>
      <c r="AS63" s="219"/>
      <c r="AT63" s="219"/>
      <c r="AU63" s="219"/>
      <c r="AV63" s="9"/>
      <c r="AW63" s="9"/>
      <c r="AX63" s="274"/>
      <c r="AY63" s="274"/>
      <c r="AZ63" s="274"/>
      <c r="BA63" s="274"/>
      <c r="BB63" s="274"/>
      <c r="BC63" s="274"/>
      <c r="BD63" s="274"/>
      <c r="BE63" s="274"/>
      <c r="BF63" s="274"/>
      <c r="BG63" s="274"/>
      <c r="BH63" s="274"/>
      <c r="BI63" s="274"/>
      <c r="BJ63" s="275"/>
      <c r="BK63" s="275"/>
      <c r="BL63" s="275"/>
      <c r="BM63" s="275"/>
      <c r="BN63" s="275"/>
      <c r="BO63" s="275"/>
      <c r="BP63" s="275"/>
      <c r="BQ63" s="275"/>
      <c r="BR63" s="275"/>
      <c r="BS63" s="273">
        <f t="shared" si="7"/>
        <v>0</v>
      </c>
      <c r="BT63" s="273"/>
      <c r="BU63" s="273"/>
      <c r="BV63" s="273"/>
      <c r="BW63" s="273"/>
      <c r="BX63" s="273"/>
      <c r="BY63" s="273"/>
      <c r="BZ63" s="273"/>
      <c r="CA63" s="273"/>
      <c r="CB63" s="273"/>
    </row>
    <row r="64" spans="1:80" ht="17.25" customHeight="1">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62"/>
      <c r="AG64" s="262"/>
      <c r="AH64" s="262"/>
      <c r="AI64" s="262"/>
      <c r="AJ64" s="262"/>
      <c r="AK64" s="219">
        <f t="shared" si="6"/>
        <v>0</v>
      </c>
      <c r="AL64" s="219"/>
      <c r="AM64" s="219"/>
      <c r="AN64" s="219"/>
      <c r="AO64" s="219"/>
      <c r="AP64" s="219"/>
      <c r="AQ64" s="219"/>
      <c r="AR64" s="219"/>
      <c r="AS64" s="219"/>
      <c r="AT64" s="219"/>
      <c r="AU64" s="219"/>
      <c r="AV64" s="9"/>
      <c r="AW64" s="9"/>
      <c r="AX64" s="274"/>
      <c r="AY64" s="274"/>
      <c r="AZ64" s="274"/>
      <c r="BA64" s="274"/>
      <c r="BB64" s="274"/>
      <c r="BC64" s="274"/>
      <c r="BD64" s="274"/>
      <c r="BE64" s="274"/>
      <c r="BF64" s="274"/>
      <c r="BG64" s="274"/>
      <c r="BH64" s="274"/>
      <c r="BI64" s="274"/>
      <c r="BJ64" s="275"/>
      <c r="BK64" s="275"/>
      <c r="BL64" s="275"/>
      <c r="BM64" s="275"/>
      <c r="BN64" s="275"/>
      <c r="BO64" s="275"/>
      <c r="BP64" s="275"/>
      <c r="BQ64" s="275"/>
      <c r="BR64" s="275"/>
      <c r="BS64" s="273">
        <f t="shared" si="7"/>
        <v>0</v>
      </c>
      <c r="BT64" s="273"/>
      <c r="BU64" s="273"/>
      <c r="BV64" s="273"/>
      <c r="BW64" s="273"/>
      <c r="BX64" s="273"/>
      <c r="BY64" s="273"/>
      <c r="BZ64" s="273"/>
      <c r="CA64" s="273"/>
      <c r="CB64" s="273"/>
    </row>
    <row r="65" spans="1:80" ht="17.25" customHeight="1">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62"/>
      <c r="AG65" s="262"/>
      <c r="AH65" s="262"/>
      <c r="AI65" s="262"/>
      <c r="AJ65" s="262"/>
      <c r="AK65" s="219">
        <f t="shared" si="6"/>
        <v>0</v>
      </c>
      <c r="AL65" s="219"/>
      <c r="AM65" s="219"/>
      <c r="AN65" s="219"/>
      <c r="AO65" s="219"/>
      <c r="AP65" s="219"/>
      <c r="AQ65" s="219"/>
      <c r="AR65" s="219"/>
      <c r="AS65" s="219"/>
      <c r="AT65" s="219"/>
      <c r="AU65" s="219"/>
      <c r="AV65" s="9"/>
      <c r="AW65" s="9"/>
      <c r="AX65" s="274"/>
      <c r="AY65" s="274"/>
      <c r="AZ65" s="274"/>
      <c r="BA65" s="274"/>
      <c r="BB65" s="274"/>
      <c r="BC65" s="274"/>
      <c r="BD65" s="274"/>
      <c r="BE65" s="274"/>
      <c r="BF65" s="274"/>
      <c r="BG65" s="274"/>
      <c r="BH65" s="274"/>
      <c r="BI65" s="274"/>
      <c r="BJ65" s="275"/>
      <c r="BK65" s="275"/>
      <c r="BL65" s="275"/>
      <c r="BM65" s="275"/>
      <c r="BN65" s="275"/>
      <c r="BO65" s="275"/>
      <c r="BP65" s="275"/>
      <c r="BQ65" s="275"/>
      <c r="BR65" s="275"/>
      <c r="BS65" s="273">
        <f t="shared" si="7"/>
        <v>0</v>
      </c>
      <c r="BT65" s="273"/>
      <c r="BU65" s="273"/>
      <c r="BV65" s="273"/>
      <c r="BW65" s="273"/>
      <c r="BX65" s="273"/>
      <c r="BY65" s="273"/>
      <c r="BZ65" s="273"/>
      <c r="CA65" s="273"/>
      <c r="CB65" s="273"/>
    </row>
    <row r="66" spans="1:80" ht="17.25" customHeight="1">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62"/>
      <c r="AG66" s="262"/>
      <c r="AH66" s="262"/>
      <c r="AI66" s="262"/>
      <c r="AJ66" s="262"/>
      <c r="AK66" s="219">
        <f t="shared" si="6"/>
        <v>0</v>
      </c>
      <c r="AL66" s="219"/>
      <c r="AM66" s="219"/>
      <c r="AN66" s="219"/>
      <c r="AO66" s="219"/>
      <c r="AP66" s="219"/>
      <c r="AQ66" s="219"/>
      <c r="AR66" s="219"/>
      <c r="AS66" s="219"/>
      <c r="AT66" s="219"/>
      <c r="AU66" s="219"/>
      <c r="AV66" s="9"/>
      <c r="AW66" s="9"/>
      <c r="AX66" s="274"/>
      <c r="AY66" s="274"/>
      <c r="AZ66" s="274"/>
      <c r="BA66" s="274"/>
      <c r="BB66" s="274"/>
      <c r="BC66" s="274"/>
      <c r="BD66" s="274"/>
      <c r="BE66" s="274"/>
      <c r="BF66" s="274"/>
      <c r="BG66" s="274"/>
      <c r="BH66" s="274"/>
      <c r="BI66" s="274"/>
      <c r="BJ66" s="275"/>
      <c r="BK66" s="275"/>
      <c r="BL66" s="275"/>
      <c r="BM66" s="275"/>
      <c r="BN66" s="275"/>
      <c r="BO66" s="275"/>
      <c r="BP66" s="275"/>
      <c r="BQ66" s="275"/>
      <c r="BR66" s="275"/>
      <c r="BS66" s="273">
        <f t="shared" si="7"/>
        <v>0</v>
      </c>
      <c r="BT66" s="273"/>
      <c r="BU66" s="273"/>
      <c r="BV66" s="273"/>
      <c r="BW66" s="273"/>
      <c r="BX66" s="273"/>
      <c r="BY66" s="273"/>
      <c r="BZ66" s="273"/>
      <c r="CA66" s="273"/>
      <c r="CB66" s="273"/>
    </row>
    <row r="67" ht="17.25" customHeight="1"/>
    <row r="68" ht="17.25" customHeight="1"/>
    <row r="69" ht="17.25" customHeight="1"/>
    <row r="70" spans="1:80" ht="17.25" customHeight="1">
      <c r="A70" s="276" t="s">
        <v>88</v>
      </c>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276"/>
      <c r="BV70" s="276"/>
      <c r="BW70" s="276"/>
      <c r="BX70" s="276"/>
      <c r="BY70" s="276"/>
      <c r="BZ70" s="276"/>
      <c r="CA70" s="276"/>
      <c r="CB70" s="276"/>
    </row>
    <row r="71" spans="1:80" ht="6.75" customHeight="1">
      <c r="A71" s="277" t="s">
        <v>89</v>
      </c>
      <c r="B71" s="277"/>
      <c r="C71" s="277"/>
      <c r="D71" s="277"/>
      <c r="E71" s="277"/>
      <c r="F71" s="277"/>
      <c r="G71" s="277"/>
      <c r="H71" s="277"/>
      <c r="I71" s="277"/>
      <c r="J71" s="277"/>
      <c r="K71" s="278">
        <f>SUM(Q73:Q84)</f>
        <v>0</v>
      </c>
      <c r="L71" s="278"/>
      <c r="M71" s="278"/>
      <c r="N71" s="278"/>
      <c r="O71" s="278"/>
      <c r="P71"/>
      <c r="Q71"/>
      <c r="R71"/>
      <c r="S71"/>
      <c r="T71"/>
      <c r="U71"/>
      <c r="V71"/>
      <c r="W71"/>
      <c r="X71"/>
      <c r="Y71"/>
      <c r="Z71"/>
      <c r="AA71"/>
      <c r="AB71"/>
      <c r="AC71"/>
      <c r="AD71"/>
      <c r="AE71"/>
      <c r="AF71"/>
      <c r="AG71" s="279" t="s">
        <v>90</v>
      </c>
      <c r="AH71" s="279"/>
      <c r="AI71" s="279"/>
      <c r="AJ71" s="279"/>
      <c r="AK71" s="279"/>
      <c r="AL71" s="279"/>
      <c r="AM71" s="279"/>
      <c r="AN71" s="279"/>
      <c r="AO71" s="279"/>
      <c r="AP71" s="279"/>
      <c r="AQ71" s="279"/>
      <c r="AR71" s="279"/>
      <c r="AS71" s="279"/>
      <c r="AT71" s="279"/>
      <c r="AU71" s="279"/>
      <c r="AV71" s="279"/>
      <c r="AW71" s="279"/>
      <c r="AX71" s="280">
        <f>(AX73*BF73)+(AX75*BF75)+(AX77*BF77)+(AX79*BF79)</f>
        <v>0</v>
      </c>
      <c r="AY71" s="280"/>
      <c r="AZ71" s="280"/>
      <c r="BA71" s="280"/>
      <c r="BB71" s="280"/>
      <c r="BC71" s="280"/>
      <c r="BD71" s="280"/>
      <c r="BE71" s="280"/>
      <c r="BF71" s="279" t="s">
        <v>91</v>
      </c>
      <c r="BG71" s="279"/>
      <c r="BH71" s="279"/>
      <c r="BI71" s="279"/>
      <c r="BJ71" s="279"/>
      <c r="BK71" s="279"/>
      <c r="BL71" s="279"/>
      <c r="BM71" s="279"/>
      <c r="BN71" s="279"/>
      <c r="BO71" s="279"/>
      <c r="BP71" s="279"/>
      <c r="BQ71" s="279"/>
      <c r="BR71" s="278">
        <f>IF(K71=0,0,(K71+R9+Y9))</f>
        <v>0</v>
      </c>
      <c r="BS71" s="278"/>
      <c r="BT71" s="278"/>
      <c r="BU71" s="278"/>
      <c r="BV71" s="278"/>
      <c r="BW71" s="10"/>
      <c r="BX71" s="10"/>
      <c r="BY71" s="10"/>
      <c r="BZ71" s="10"/>
      <c r="CA71" s="10"/>
      <c r="CB71" s="10"/>
    </row>
    <row r="72" spans="1:80" ht="6.75" customHeight="1">
      <c r="A72" s="277"/>
      <c r="B72" s="277"/>
      <c r="C72" s="277"/>
      <c r="D72" s="277"/>
      <c r="E72" s="277"/>
      <c r="F72" s="277"/>
      <c r="G72" s="277"/>
      <c r="H72" s="277"/>
      <c r="I72" s="277"/>
      <c r="J72" s="277"/>
      <c r="K72" s="278"/>
      <c r="L72" s="278"/>
      <c r="M72" s="278"/>
      <c r="N72" s="278"/>
      <c r="O72" s="278"/>
      <c r="P72"/>
      <c r="Q72"/>
      <c r="R72"/>
      <c r="S72"/>
      <c r="T72"/>
      <c r="U72"/>
      <c r="V72"/>
      <c r="W72"/>
      <c r="X72"/>
      <c r="Y72"/>
      <c r="Z72"/>
      <c r="AA72"/>
      <c r="AB72"/>
      <c r="AC72"/>
      <c r="AD72"/>
      <c r="AE72"/>
      <c r="AF72"/>
      <c r="AG72" s="279"/>
      <c r="AH72" s="279"/>
      <c r="AI72" s="279"/>
      <c r="AJ72" s="279"/>
      <c r="AK72" s="279"/>
      <c r="AL72" s="279"/>
      <c r="AM72" s="279"/>
      <c r="AN72" s="279"/>
      <c r="AO72" s="279"/>
      <c r="AP72" s="279"/>
      <c r="AQ72" s="279"/>
      <c r="AR72" s="279"/>
      <c r="AS72" s="279"/>
      <c r="AT72" s="279"/>
      <c r="AU72" s="279"/>
      <c r="AV72" s="279"/>
      <c r="AW72" s="279"/>
      <c r="AX72" s="280"/>
      <c r="AY72" s="280"/>
      <c r="AZ72" s="280"/>
      <c r="BA72" s="280"/>
      <c r="BB72" s="280"/>
      <c r="BC72" s="280"/>
      <c r="BD72" s="280"/>
      <c r="BE72" s="280"/>
      <c r="BF72" s="279"/>
      <c r="BG72" s="279"/>
      <c r="BH72" s="279"/>
      <c r="BI72" s="279"/>
      <c r="BJ72" s="279"/>
      <c r="BK72" s="279"/>
      <c r="BL72" s="279"/>
      <c r="BM72" s="279"/>
      <c r="BN72" s="279"/>
      <c r="BO72" s="279"/>
      <c r="BP72" s="279"/>
      <c r="BQ72" s="279"/>
      <c r="BR72" s="278"/>
      <c r="BS72" s="278"/>
      <c r="BT72" s="278"/>
      <c r="BU72" s="278"/>
      <c r="BV72" s="278"/>
      <c r="BW72" s="10"/>
      <c r="BX72" s="10"/>
      <c r="BY72" s="10"/>
      <c r="BZ72" s="10"/>
      <c r="CA72" s="10"/>
      <c r="CB72" s="10"/>
    </row>
    <row r="73" spans="1:80" ht="6.75" customHeight="1">
      <c r="A73" s="281" t="s">
        <v>92</v>
      </c>
      <c r="B73" s="281"/>
      <c r="C73" s="281"/>
      <c r="D73" s="281"/>
      <c r="E73" s="281"/>
      <c r="F73" s="281"/>
      <c r="G73" s="282"/>
      <c r="H73" s="282"/>
      <c r="I73" s="282"/>
      <c r="J73" s="283" t="s">
        <v>18</v>
      </c>
      <c r="K73" s="283"/>
      <c r="L73" s="282"/>
      <c r="M73" s="282"/>
      <c r="N73" s="282"/>
      <c r="O73" s="284" t="s">
        <v>63</v>
      </c>
      <c r="P73" s="284"/>
      <c r="Q73" s="285">
        <f aca="true" t="shared" si="8" ref="Q73:Q84">SUM(G73:L73)</f>
        <v>0</v>
      </c>
      <c r="R73" s="285"/>
      <c r="S73" s="285"/>
      <c r="T73" s="285"/>
      <c r="U73" s="10"/>
      <c r="V73" s="10"/>
      <c r="W73" s="10"/>
      <c r="X73" s="10"/>
      <c r="Y73" s="10"/>
      <c r="Z73" s="10"/>
      <c r="AA73" s="10"/>
      <c r="AB73" s="10"/>
      <c r="AC73" s="10"/>
      <c r="AD73" s="10"/>
      <c r="AE73" s="10"/>
      <c r="AF73" s="10"/>
      <c r="AG73" s="213" t="s">
        <v>93</v>
      </c>
      <c r="AH73" s="213"/>
      <c r="AI73" s="213"/>
      <c r="AJ73" s="186">
        <v>1</v>
      </c>
      <c r="AK73" s="186"/>
      <c r="AL73" s="286"/>
      <c r="AM73" s="286"/>
      <c r="AN73" s="286"/>
      <c r="AO73" s="286"/>
      <c r="AP73" s="286"/>
      <c r="AQ73" s="287" t="s">
        <v>94</v>
      </c>
      <c r="AR73" s="287"/>
      <c r="AS73" s="287"/>
      <c r="AT73" s="287"/>
      <c r="AU73" s="287"/>
      <c r="AV73" s="288" t="s">
        <v>63</v>
      </c>
      <c r="AW73" s="288"/>
      <c r="AX73" s="289">
        <f>AL73/$BG$8</f>
        <v>0</v>
      </c>
      <c r="AY73" s="289"/>
      <c r="AZ73" s="289"/>
      <c r="BA73" s="289"/>
      <c r="BB73" s="289"/>
      <c r="BC73" s="290" t="s">
        <v>25</v>
      </c>
      <c r="BD73" s="290"/>
      <c r="BE73" s="290"/>
      <c r="BF73" s="291"/>
      <c r="BG73" s="291"/>
      <c r="BH73" s="291"/>
      <c r="BI73" s="287" t="s">
        <v>95</v>
      </c>
      <c r="BJ73" s="287"/>
      <c r="BK73" s="287"/>
      <c r="BL73" s="287"/>
      <c r="BM73" s="10"/>
      <c r="BN73" s="10"/>
      <c r="BO73" s="10"/>
      <c r="BP73" s="10"/>
      <c r="BQ73" s="10"/>
      <c r="BR73" s="10"/>
      <c r="BS73" s="10"/>
      <c r="BT73" s="10"/>
      <c r="BU73" s="10"/>
      <c r="BV73" s="10"/>
      <c r="BW73" s="10"/>
      <c r="BX73" s="10"/>
      <c r="BY73" s="10"/>
      <c r="BZ73" s="10"/>
      <c r="CA73" s="10"/>
      <c r="CB73" s="10"/>
    </row>
    <row r="74" spans="1:80" ht="6.75" customHeight="1">
      <c r="A74" s="292" t="s">
        <v>96</v>
      </c>
      <c r="B74" s="292"/>
      <c r="C74" s="292"/>
      <c r="D74" s="292"/>
      <c r="E74" s="292"/>
      <c r="F74" s="292"/>
      <c r="G74" s="282"/>
      <c r="H74" s="282"/>
      <c r="I74" s="282"/>
      <c r="J74" s="283" t="s">
        <v>18</v>
      </c>
      <c r="K74" s="283"/>
      <c r="L74" s="282"/>
      <c r="M74" s="282"/>
      <c r="N74" s="282"/>
      <c r="O74" s="284" t="s">
        <v>63</v>
      </c>
      <c r="P74" s="284"/>
      <c r="Q74" s="285">
        <f t="shared" si="8"/>
        <v>0</v>
      </c>
      <c r="R74" s="285"/>
      <c r="S74" s="285"/>
      <c r="T74" s="285"/>
      <c r="U74" s="10"/>
      <c r="V74" s="10"/>
      <c r="W74" s="10"/>
      <c r="X74" s="10"/>
      <c r="Y74" s="10"/>
      <c r="Z74" s="10"/>
      <c r="AA74" s="10"/>
      <c r="AB74" s="10"/>
      <c r="AC74" s="10"/>
      <c r="AD74" s="10"/>
      <c r="AE74" s="10"/>
      <c r="AF74" s="10"/>
      <c r="AG74" s="213" t="s">
        <v>93</v>
      </c>
      <c r="AH74" s="213"/>
      <c r="AI74" s="213"/>
      <c r="AJ74" s="186"/>
      <c r="AK74" s="186"/>
      <c r="AL74" s="286"/>
      <c r="AM74" s="286"/>
      <c r="AN74" s="286"/>
      <c r="AO74" s="286"/>
      <c r="AP74" s="286"/>
      <c r="AQ74" s="287"/>
      <c r="AR74" s="287"/>
      <c r="AS74" s="287"/>
      <c r="AT74" s="287"/>
      <c r="AU74" s="287"/>
      <c r="AV74" s="288"/>
      <c r="AW74" s="288"/>
      <c r="AX74" s="289"/>
      <c r="AY74" s="289"/>
      <c r="AZ74" s="289"/>
      <c r="BA74" s="289"/>
      <c r="BB74" s="289"/>
      <c r="BC74" s="290"/>
      <c r="BD74" s="290"/>
      <c r="BE74" s="290"/>
      <c r="BF74" s="291"/>
      <c r="BG74" s="291"/>
      <c r="BH74" s="291"/>
      <c r="BI74" s="287"/>
      <c r="BJ74" s="287"/>
      <c r="BK74" s="287"/>
      <c r="BL74" s="287"/>
      <c r="BM74" s="10"/>
      <c r="BN74" s="10"/>
      <c r="BO74" s="10"/>
      <c r="BP74" s="10"/>
      <c r="BQ74" s="10"/>
      <c r="BR74" s="10"/>
      <c r="BS74" s="10"/>
      <c r="BT74" s="10"/>
      <c r="BU74" s="10"/>
      <c r="BV74" s="10"/>
      <c r="BW74" s="10"/>
      <c r="BX74" s="10"/>
      <c r="BY74" s="10"/>
      <c r="BZ74" s="10"/>
      <c r="CA74" s="10"/>
      <c r="CB74" s="10"/>
    </row>
    <row r="75" spans="1:80" ht="6.75" customHeight="1">
      <c r="A75" s="281" t="s">
        <v>97</v>
      </c>
      <c r="B75" s="281"/>
      <c r="C75" s="281"/>
      <c r="D75" s="281"/>
      <c r="E75" s="281"/>
      <c r="F75" s="281"/>
      <c r="G75" s="282"/>
      <c r="H75" s="282"/>
      <c r="I75" s="282"/>
      <c r="J75" s="283" t="s">
        <v>18</v>
      </c>
      <c r="K75" s="283"/>
      <c r="L75" s="282"/>
      <c r="M75" s="282"/>
      <c r="N75" s="282"/>
      <c r="O75" s="284" t="s">
        <v>63</v>
      </c>
      <c r="P75" s="284"/>
      <c r="Q75" s="285">
        <f t="shared" si="8"/>
        <v>0</v>
      </c>
      <c r="R75" s="285"/>
      <c r="S75" s="285"/>
      <c r="T75" s="285"/>
      <c r="U75" s="10"/>
      <c r="V75" s="10"/>
      <c r="W75" s="10"/>
      <c r="X75" s="10"/>
      <c r="Y75" s="10"/>
      <c r="Z75" s="10"/>
      <c r="AA75" s="10"/>
      <c r="AB75" s="10"/>
      <c r="AC75" s="10"/>
      <c r="AD75" s="10"/>
      <c r="AE75" s="10"/>
      <c r="AF75" s="10"/>
      <c r="AG75" s="213" t="s">
        <v>93</v>
      </c>
      <c r="AH75" s="213"/>
      <c r="AI75" s="213"/>
      <c r="AJ75" s="186">
        <v>2</v>
      </c>
      <c r="AK75" s="186"/>
      <c r="AL75" s="286"/>
      <c r="AM75" s="286"/>
      <c r="AN75" s="286"/>
      <c r="AO75" s="286"/>
      <c r="AP75" s="286"/>
      <c r="AQ75" s="287" t="s">
        <v>94</v>
      </c>
      <c r="AR75" s="287"/>
      <c r="AS75" s="287"/>
      <c r="AT75" s="287"/>
      <c r="AU75" s="287"/>
      <c r="AV75" s="288" t="s">
        <v>63</v>
      </c>
      <c r="AW75" s="288"/>
      <c r="AX75" s="289">
        <f>AL75/$BG$8</f>
        <v>0</v>
      </c>
      <c r="AY75" s="289"/>
      <c r="AZ75" s="289"/>
      <c r="BA75" s="289"/>
      <c r="BB75" s="289"/>
      <c r="BC75" s="290" t="s">
        <v>25</v>
      </c>
      <c r="BD75" s="290"/>
      <c r="BE75" s="290"/>
      <c r="BF75" s="291"/>
      <c r="BG75" s="291"/>
      <c r="BH75" s="291"/>
      <c r="BI75" s="287" t="s">
        <v>95</v>
      </c>
      <c r="BJ75" s="287"/>
      <c r="BK75" s="287"/>
      <c r="BL75" s="287"/>
      <c r="BM75" s="10"/>
      <c r="BN75" s="10"/>
      <c r="BO75" s="10"/>
      <c r="BP75" s="10"/>
      <c r="BQ75" s="10"/>
      <c r="BR75" s="10"/>
      <c r="BS75" s="10"/>
      <c r="BT75" s="10"/>
      <c r="BU75" s="10"/>
      <c r="BV75" s="10"/>
      <c r="BW75" s="10"/>
      <c r="BX75" s="10"/>
      <c r="BY75" s="10"/>
      <c r="BZ75" s="10"/>
      <c r="CA75" s="10"/>
      <c r="CB75" s="10"/>
    </row>
    <row r="76" spans="1:80" ht="6.75" customHeight="1">
      <c r="A76" s="292" t="s">
        <v>98</v>
      </c>
      <c r="B76" s="292"/>
      <c r="C76" s="292"/>
      <c r="D76" s="292"/>
      <c r="E76" s="292"/>
      <c r="F76" s="292"/>
      <c r="G76" s="282"/>
      <c r="H76" s="282"/>
      <c r="I76" s="282"/>
      <c r="J76" s="283" t="s">
        <v>18</v>
      </c>
      <c r="K76" s="283"/>
      <c r="L76" s="282"/>
      <c r="M76" s="282"/>
      <c r="N76" s="282"/>
      <c r="O76" s="284" t="s">
        <v>63</v>
      </c>
      <c r="P76" s="284"/>
      <c r="Q76" s="285">
        <f t="shared" si="8"/>
        <v>0</v>
      </c>
      <c r="R76" s="285"/>
      <c r="S76" s="285"/>
      <c r="T76" s="285"/>
      <c r="U76" s="10"/>
      <c r="V76" s="10"/>
      <c r="W76" s="10"/>
      <c r="X76" s="10"/>
      <c r="Y76" s="10"/>
      <c r="Z76" s="10"/>
      <c r="AA76" s="10"/>
      <c r="AB76" s="10"/>
      <c r="AC76" s="10"/>
      <c r="AD76" s="10"/>
      <c r="AE76" s="10"/>
      <c r="AF76" s="10"/>
      <c r="AG76" s="213"/>
      <c r="AH76" s="213"/>
      <c r="AI76" s="213"/>
      <c r="AJ76" s="186"/>
      <c r="AK76" s="186"/>
      <c r="AL76" s="286"/>
      <c r="AM76" s="286"/>
      <c r="AN76" s="286"/>
      <c r="AO76" s="286"/>
      <c r="AP76" s="286"/>
      <c r="AQ76" s="287"/>
      <c r="AR76" s="287"/>
      <c r="AS76" s="287"/>
      <c r="AT76" s="287"/>
      <c r="AU76" s="287"/>
      <c r="AV76" s="288"/>
      <c r="AW76" s="288"/>
      <c r="AX76" s="289"/>
      <c r="AY76" s="289"/>
      <c r="AZ76" s="289"/>
      <c r="BA76" s="289"/>
      <c r="BB76" s="289"/>
      <c r="BC76" s="290"/>
      <c r="BD76" s="290"/>
      <c r="BE76" s="290"/>
      <c r="BF76" s="291"/>
      <c r="BG76" s="291"/>
      <c r="BH76" s="291"/>
      <c r="BI76" s="287"/>
      <c r="BJ76" s="287"/>
      <c r="BK76" s="287"/>
      <c r="BL76" s="287"/>
      <c r="BM76" s="10"/>
      <c r="BN76" s="10"/>
      <c r="BO76" s="10"/>
      <c r="BP76" s="10"/>
      <c r="BQ76" s="10"/>
      <c r="BR76" s="10"/>
      <c r="BS76" s="10"/>
      <c r="BT76" s="10"/>
      <c r="BU76" s="10"/>
      <c r="BV76" s="10"/>
      <c r="BW76" s="10"/>
      <c r="BX76" s="10"/>
      <c r="BY76" s="10"/>
      <c r="BZ76" s="10"/>
      <c r="CA76" s="10"/>
      <c r="CB76" s="10"/>
    </row>
    <row r="77" spans="1:80" ht="6.75" customHeight="1">
      <c r="A77" s="281" t="s">
        <v>99</v>
      </c>
      <c r="B77" s="281"/>
      <c r="C77" s="281"/>
      <c r="D77" s="281"/>
      <c r="E77" s="281"/>
      <c r="F77" s="281"/>
      <c r="G77" s="282"/>
      <c r="H77" s="282"/>
      <c r="I77" s="282"/>
      <c r="J77" s="283" t="s">
        <v>18</v>
      </c>
      <c r="K77" s="283"/>
      <c r="L77" s="282"/>
      <c r="M77" s="282"/>
      <c r="N77" s="282"/>
      <c r="O77" s="284" t="s">
        <v>63</v>
      </c>
      <c r="P77" s="284"/>
      <c r="Q77" s="285">
        <f t="shared" si="8"/>
        <v>0</v>
      </c>
      <c r="R77" s="285"/>
      <c r="S77" s="285"/>
      <c r="T77" s="285"/>
      <c r="U77" s="10"/>
      <c r="V77" s="10"/>
      <c r="W77" s="10"/>
      <c r="X77" s="10"/>
      <c r="Y77" s="10"/>
      <c r="Z77" s="10"/>
      <c r="AA77" s="10"/>
      <c r="AB77" s="10"/>
      <c r="AC77" s="10"/>
      <c r="AD77" s="10"/>
      <c r="AE77" s="10"/>
      <c r="AF77" s="10"/>
      <c r="AG77" s="213" t="s">
        <v>93</v>
      </c>
      <c r="AH77" s="213"/>
      <c r="AI77" s="213"/>
      <c r="AJ77" s="186">
        <v>3</v>
      </c>
      <c r="AK77" s="186"/>
      <c r="AL77" s="286"/>
      <c r="AM77" s="286"/>
      <c r="AN77" s="286"/>
      <c r="AO77" s="286"/>
      <c r="AP77" s="286"/>
      <c r="AQ77" s="287" t="s">
        <v>94</v>
      </c>
      <c r="AR77" s="287"/>
      <c r="AS77" s="287"/>
      <c r="AT77" s="287"/>
      <c r="AU77" s="287"/>
      <c r="AV77" s="288" t="s">
        <v>63</v>
      </c>
      <c r="AW77" s="288"/>
      <c r="AX77" s="289">
        <f>AL77/$BG$8</f>
        <v>0</v>
      </c>
      <c r="AY77" s="289"/>
      <c r="AZ77" s="289"/>
      <c r="BA77" s="289"/>
      <c r="BB77" s="289"/>
      <c r="BC77" s="290" t="s">
        <v>25</v>
      </c>
      <c r="BD77" s="290"/>
      <c r="BE77" s="290"/>
      <c r="BF77" s="291"/>
      <c r="BG77" s="291"/>
      <c r="BH77" s="291"/>
      <c r="BI77" s="287" t="s">
        <v>95</v>
      </c>
      <c r="BJ77" s="287"/>
      <c r="BK77" s="287"/>
      <c r="BL77" s="287"/>
      <c r="BM77" s="10"/>
      <c r="BN77" s="10"/>
      <c r="BO77" s="10"/>
      <c r="BP77" s="10"/>
      <c r="BQ77" s="10"/>
      <c r="BR77" s="10"/>
      <c r="BS77" s="10"/>
      <c r="BT77" s="10"/>
      <c r="BU77" s="10"/>
      <c r="BV77" s="10"/>
      <c r="BW77" s="10"/>
      <c r="BX77" s="10"/>
      <c r="BY77" s="10"/>
      <c r="BZ77" s="10"/>
      <c r="CA77" s="10"/>
      <c r="CB77" s="10"/>
    </row>
    <row r="78" spans="1:80" ht="6.75" customHeight="1">
      <c r="A78" s="292" t="s">
        <v>100</v>
      </c>
      <c r="B78" s="292"/>
      <c r="C78" s="292"/>
      <c r="D78" s="292"/>
      <c r="E78" s="292"/>
      <c r="F78" s="292"/>
      <c r="G78" s="282"/>
      <c r="H78" s="282"/>
      <c r="I78" s="282"/>
      <c r="J78" s="283" t="s">
        <v>18</v>
      </c>
      <c r="K78" s="283"/>
      <c r="L78" s="282"/>
      <c r="M78" s="282"/>
      <c r="N78" s="282"/>
      <c r="O78" s="284" t="s">
        <v>63</v>
      </c>
      <c r="P78" s="284"/>
      <c r="Q78" s="285">
        <f t="shared" si="8"/>
        <v>0</v>
      </c>
      <c r="R78" s="285"/>
      <c r="S78" s="285"/>
      <c r="T78" s="285"/>
      <c r="U78" s="10"/>
      <c r="V78" s="10"/>
      <c r="W78" s="10"/>
      <c r="X78" s="10"/>
      <c r="Y78" s="10"/>
      <c r="Z78" s="10"/>
      <c r="AA78" s="10"/>
      <c r="AB78" s="10"/>
      <c r="AC78" s="10"/>
      <c r="AD78" s="10"/>
      <c r="AE78" s="10"/>
      <c r="AF78" s="10"/>
      <c r="AG78" s="213" t="s">
        <v>93</v>
      </c>
      <c r="AH78" s="213"/>
      <c r="AI78" s="213"/>
      <c r="AJ78" s="186">
        <v>4</v>
      </c>
      <c r="AK78" s="186"/>
      <c r="AL78" s="286"/>
      <c r="AM78" s="286"/>
      <c r="AN78" s="286"/>
      <c r="AO78" s="286"/>
      <c r="AP78" s="286"/>
      <c r="AQ78" s="287"/>
      <c r="AR78" s="287"/>
      <c r="AS78" s="287"/>
      <c r="AT78" s="287"/>
      <c r="AU78" s="287"/>
      <c r="AV78" s="288"/>
      <c r="AW78" s="288"/>
      <c r="AX78" s="289"/>
      <c r="AY78" s="289"/>
      <c r="AZ78" s="289"/>
      <c r="BA78" s="289"/>
      <c r="BB78" s="289"/>
      <c r="BC78" s="290"/>
      <c r="BD78" s="290"/>
      <c r="BE78" s="290"/>
      <c r="BF78" s="291"/>
      <c r="BG78" s="291"/>
      <c r="BH78" s="291"/>
      <c r="BI78" s="287"/>
      <c r="BJ78" s="287"/>
      <c r="BK78" s="287"/>
      <c r="BL78" s="287"/>
      <c r="BM78" s="10"/>
      <c r="BN78" s="10"/>
      <c r="BO78" s="10"/>
      <c r="BP78" s="10"/>
      <c r="BQ78" s="10"/>
      <c r="BR78" s="10"/>
      <c r="BS78" s="10"/>
      <c r="BT78" s="10"/>
      <c r="BU78" s="10"/>
      <c r="BV78" s="10"/>
      <c r="BW78" s="10"/>
      <c r="BX78" s="10"/>
      <c r="BY78" s="10"/>
      <c r="BZ78" s="10"/>
      <c r="CA78" s="10"/>
      <c r="CB78" s="10"/>
    </row>
    <row r="79" spans="1:80" ht="6.75" customHeight="1">
      <c r="A79" s="281" t="s">
        <v>101</v>
      </c>
      <c r="B79" s="281"/>
      <c r="C79" s="281"/>
      <c r="D79" s="281"/>
      <c r="E79" s="281"/>
      <c r="F79" s="281"/>
      <c r="G79" s="282"/>
      <c r="H79" s="282"/>
      <c r="I79" s="282"/>
      <c r="J79" s="283" t="s">
        <v>18</v>
      </c>
      <c r="K79" s="283"/>
      <c r="L79" s="282"/>
      <c r="M79" s="282"/>
      <c r="N79" s="282"/>
      <c r="O79" s="284" t="s">
        <v>63</v>
      </c>
      <c r="P79" s="284"/>
      <c r="Q79" s="285">
        <f t="shared" si="8"/>
        <v>0</v>
      </c>
      <c r="R79" s="285"/>
      <c r="S79" s="285"/>
      <c r="T79" s="285"/>
      <c r="U79" s="10"/>
      <c r="V79" s="10"/>
      <c r="W79" s="10"/>
      <c r="X79" s="10"/>
      <c r="Y79" s="10"/>
      <c r="Z79" s="10"/>
      <c r="AA79" s="10"/>
      <c r="AB79" s="10"/>
      <c r="AC79" s="10"/>
      <c r="AD79" s="10"/>
      <c r="AE79" s="10"/>
      <c r="AF79" s="10"/>
      <c r="AG79" s="213" t="s">
        <v>93</v>
      </c>
      <c r="AH79" s="213"/>
      <c r="AI79" s="213"/>
      <c r="AJ79" s="186">
        <v>4</v>
      </c>
      <c r="AK79" s="186"/>
      <c r="AL79" s="286"/>
      <c r="AM79" s="286"/>
      <c r="AN79" s="286"/>
      <c r="AO79" s="286"/>
      <c r="AP79" s="286"/>
      <c r="AQ79" s="287" t="s">
        <v>94</v>
      </c>
      <c r="AR79" s="287"/>
      <c r="AS79" s="287"/>
      <c r="AT79" s="287"/>
      <c r="AU79" s="287"/>
      <c r="AV79" s="288" t="s">
        <v>63</v>
      </c>
      <c r="AW79" s="288"/>
      <c r="AX79" s="289">
        <f>AL79/$BG$8</f>
        <v>0</v>
      </c>
      <c r="AY79" s="289"/>
      <c r="AZ79" s="289"/>
      <c r="BA79" s="289"/>
      <c r="BB79" s="289"/>
      <c r="BC79" s="290" t="s">
        <v>25</v>
      </c>
      <c r="BD79" s="290"/>
      <c r="BE79" s="290"/>
      <c r="BF79" s="291"/>
      <c r="BG79" s="291"/>
      <c r="BH79" s="291"/>
      <c r="BI79" s="287" t="s">
        <v>95</v>
      </c>
      <c r="BJ79" s="287"/>
      <c r="BK79" s="287"/>
      <c r="BL79" s="287"/>
      <c r="BM79" s="10"/>
      <c r="BN79" s="10"/>
      <c r="BO79" s="10"/>
      <c r="BP79" s="10"/>
      <c r="BQ79" s="10"/>
      <c r="BR79" s="10"/>
      <c r="BS79" s="10"/>
      <c r="BT79" s="10"/>
      <c r="BU79" s="10"/>
      <c r="BV79" s="10"/>
      <c r="BW79" s="10"/>
      <c r="BX79" s="10"/>
      <c r="BY79" s="10"/>
      <c r="BZ79" s="10"/>
      <c r="CA79" s="10"/>
      <c r="CB79" s="10"/>
    </row>
    <row r="80" spans="1:80" ht="6.75" customHeight="1">
      <c r="A80" s="292" t="s">
        <v>102</v>
      </c>
      <c r="B80" s="292"/>
      <c r="C80" s="292"/>
      <c r="D80" s="292"/>
      <c r="E80" s="292"/>
      <c r="F80" s="292"/>
      <c r="G80" s="282"/>
      <c r="H80" s="282"/>
      <c r="I80" s="282"/>
      <c r="J80" s="283" t="s">
        <v>18</v>
      </c>
      <c r="K80" s="283"/>
      <c r="L80" s="282"/>
      <c r="M80" s="282"/>
      <c r="N80" s="282"/>
      <c r="O80" s="284" t="s">
        <v>63</v>
      </c>
      <c r="P80" s="284"/>
      <c r="Q80" s="285">
        <f t="shared" si="8"/>
        <v>0</v>
      </c>
      <c r="R80" s="285"/>
      <c r="S80" s="285"/>
      <c r="T80" s="285"/>
      <c r="U80" s="10"/>
      <c r="V80" s="10"/>
      <c r="W80" s="10"/>
      <c r="X80" s="10"/>
      <c r="Y80" s="10"/>
      <c r="Z80" s="10"/>
      <c r="AA80" s="10"/>
      <c r="AB80" s="10"/>
      <c r="AC80" s="10"/>
      <c r="AD80" s="10"/>
      <c r="AE80" s="10"/>
      <c r="AF80" s="10"/>
      <c r="AG80" s="213"/>
      <c r="AH80" s="213"/>
      <c r="AI80" s="213"/>
      <c r="AJ80" s="186"/>
      <c r="AK80" s="186"/>
      <c r="AL80" s="286"/>
      <c r="AM80" s="286"/>
      <c r="AN80" s="286"/>
      <c r="AO80" s="286"/>
      <c r="AP80" s="286"/>
      <c r="AQ80" s="287"/>
      <c r="AR80" s="287"/>
      <c r="AS80" s="287"/>
      <c r="AT80" s="287"/>
      <c r="AU80" s="287"/>
      <c r="AV80" s="288"/>
      <c r="AW80" s="288"/>
      <c r="AX80" s="289"/>
      <c r="AY80" s="289"/>
      <c r="AZ80" s="289"/>
      <c r="BA80" s="289"/>
      <c r="BB80" s="289"/>
      <c r="BC80" s="290"/>
      <c r="BD80" s="290"/>
      <c r="BE80" s="290"/>
      <c r="BF80" s="291"/>
      <c r="BG80" s="291"/>
      <c r="BH80" s="291"/>
      <c r="BI80" s="287"/>
      <c r="BJ80" s="287"/>
      <c r="BK80" s="287"/>
      <c r="BL80" s="287"/>
      <c r="BM80" s="10"/>
      <c r="BN80" s="10"/>
      <c r="BO80" s="10"/>
      <c r="BP80" s="10"/>
      <c r="BQ80" s="10"/>
      <c r="BR80" s="10"/>
      <c r="BS80" s="10"/>
      <c r="BT80" s="10"/>
      <c r="BU80" s="10"/>
      <c r="BV80" s="10"/>
      <c r="BW80" s="10"/>
      <c r="BX80" s="10"/>
      <c r="BY80" s="10"/>
      <c r="BZ80" s="10"/>
      <c r="CA80" s="10"/>
      <c r="CB80" s="10"/>
    </row>
    <row r="81" spans="1:80" ht="6.75" customHeight="1">
      <c r="A81" s="281" t="s">
        <v>103</v>
      </c>
      <c r="B81" s="281"/>
      <c r="C81" s="281"/>
      <c r="D81" s="281"/>
      <c r="E81" s="281"/>
      <c r="F81" s="281"/>
      <c r="G81" s="282"/>
      <c r="H81" s="282"/>
      <c r="I81" s="282"/>
      <c r="J81" s="283" t="s">
        <v>18</v>
      </c>
      <c r="K81" s="283"/>
      <c r="L81" s="282"/>
      <c r="M81" s="282"/>
      <c r="N81" s="282"/>
      <c r="O81" s="284" t="s">
        <v>63</v>
      </c>
      <c r="P81" s="284"/>
      <c r="Q81" s="285">
        <f t="shared" si="8"/>
        <v>0</v>
      </c>
      <c r="R81" s="285"/>
      <c r="S81" s="285"/>
      <c r="T81" s="285"/>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2"/>
      <c r="BH81" s="10"/>
      <c r="BI81" s="10"/>
      <c r="BJ81" s="10"/>
      <c r="BK81" s="10"/>
      <c r="BL81" s="10"/>
      <c r="BM81" s="10"/>
      <c r="BN81" s="10"/>
      <c r="BO81" s="10"/>
      <c r="BP81" s="10"/>
      <c r="BQ81" s="10"/>
      <c r="BR81" s="10"/>
      <c r="BS81" s="10"/>
      <c r="BT81" s="10"/>
      <c r="BU81" s="10"/>
      <c r="BV81" s="10"/>
      <c r="BW81" s="10"/>
      <c r="BX81" s="10"/>
      <c r="BY81" s="10"/>
      <c r="BZ81" s="10"/>
      <c r="CA81" s="10"/>
      <c r="CB81" s="10"/>
    </row>
    <row r="82" spans="1:80" ht="6.75" customHeight="1">
      <c r="A82" s="292" t="s">
        <v>104</v>
      </c>
      <c r="B82" s="292"/>
      <c r="C82" s="292"/>
      <c r="D82" s="292"/>
      <c r="E82" s="292"/>
      <c r="F82" s="292"/>
      <c r="G82" s="282"/>
      <c r="H82" s="282"/>
      <c r="I82" s="282"/>
      <c r="J82" s="283" t="s">
        <v>18</v>
      </c>
      <c r="K82" s="283"/>
      <c r="L82" s="282"/>
      <c r="M82" s="282"/>
      <c r="N82" s="282"/>
      <c r="O82" s="284" t="s">
        <v>63</v>
      </c>
      <c r="P82" s="284"/>
      <c r="Q82" s="285">
        <f t="shared" si="8"/>
        <v>0</v>
      </c>
      <c r="R82" s="285"/>
      <c r="S82" s="285"/>
      <c r="T82" s="285"/>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row>
    <row r="83" spans="1:80" ht="6.75" customHeight="1">
      <c r="A83" s="281" t="s">
        <v>105</v>
      </c>
      <c r="B83" s="281"/>
      <c r="C83" s="281"/>
      <c r="D83" s="281"/>
      <c r="E83" s="281"/>
      <c r="F83" s="281"/>
      <c r="G83" s="282"/>
      <c r="H83" s="282"/>
      <c r="I83" s="282"/>
      <c r="J83" s="283" t="s">
        <v>18</v>
      </c>
      <c r="K83" s="283"/>
      <c r="L83" s="282"/>
      <c r="M83" s="282"/>
      <c r="N83" s="282"/>
      <c r="O83" s="284" t="s">
        <v>63</v>
      </c>
      <c r="P83" s="284"/>
      <c r="Q83" s="285">
        <f t="shared" si="8"/>
        <v>0</v>
      </c>
      <c r="R83" s="285"/>
      <c r="S83" s="285"/>
      <c r="T83" s="285"/>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row>
    <row r="84" spans="1:80" ht="6.75" customHeight="1">
      <c r="A84" s="292" t="s">
        <v>106</v>
      </c>
      <c r="B84" s="292"/>
      <c r="C84" s="292"/>
      <c r="D84" s="292"/>
      <c r="E84" s="292"/>
      <c r="F84" s="292"/>
      <c r="G84" s="282"/>
      <c r="H84" s="282"/>
      <c r="I84" s="282"/>
      <c r="J84" s="283" t="s">
        <v>18</v>
      </c>
      <c r="K84" s="283"/>
      <c r="L84" s="282"/>
      <c r="M84" s="282"/>
      <c r="N84" s="282"/>
      <c r="O84" s="284" t="s">
        <v>63</v>
      </c>
      <c r="P84" s="284"/>
      <c r="Q84" s="285">
        <f t="shared" si="8"/>
        <v>0</v>
      </c>
      <c r="R84" s="285"/>
      <c r="S84" s="285"/>
      <c r="T84" s="285"/>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row>
    <row r="85" spans="1:80" ht="6.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row>
    <row r="86" spans="1:80" ht="6.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row>
    <row r="87" spans="1:80" ht="6.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row>
    <row r="88" spans="1:80" ht="6.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row>
    <row r="89" spans="1:80" ht="6.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row>
    <row r="90" spans="1:80" ht="6.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t="s">
        <v>107</v>
      </c>
      <c r="BY90" s="10"/>
      <c r="BZ90" s="10"/>
      <c r="CA90" s="10"/>
      <c r="CB90" s="10"/>
    </row>
    <row r="91" spans="1:80" ht="6.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row>
    <row r="92" spans="1:80" ht="6.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row>
    <row r="93" spans="1:80" ht="6.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row>
    <row r="94" spans="1:80" ht="6.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row>
    <row r="95" spans="1:80" ht="6.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row>
    <row r="96" spans="1:80" ht="6.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row>
    <row r="97" spans="1:80" ht="6.75" customHeight="1">
      <c r="A97" s="10"/>
      <c r="B97" s="10"/>
      <c r="C97" s="293" t="s">
        <v>108</v>
      </c>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10"/>
      <c r="BZ97" s="10"/>
      <c r="CA97" s="10"/>
      <c r="CB97" s="10"/>
    </row>
    <row r="98" spans="1:80" ht="6.75" customHeight="1">
      <c r="A98" s="10"/>
      <c r="B98" s="10"/>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10"/>
      <c r="BZ98" s="10"/>
      <c r="CA98" s="10"/>
      <c r="CB98" s="10"/>
    </row>
    <row r="99" spans="1:80" ht="6.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row>
    <row r="100" spans="1:80" ht="6.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row>
    <row r="101" spans="1:80" ht="6.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row>
    <row r="102" spans="1:80" ht="6.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row>
    <row r="103" spans="1:80" ht="6.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row>
    <row r="104" spans="1:80" ht="6.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row>
    <row r="105" spans="1:80" ht="6.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row>
    <row r="106" spans="1:80" ht="6.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row>
    <row r="107" spans="1:80" ht="6.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row>
    <row r="108" spans="1:80" ht="6.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row>
  </sheetData>
  <sheetProtection selectLockedCells="1" selectUnlockedCells="1"/>
  <mergeCells count="594">
    <mergeCell ref="C97:BX98"/>
    <mergeCell ref="A84:F84"/>
    <mergeCell ref="G84:I84"/>
    <mergeCell ref="J84:K84"/>
    <mergeCell ref="L84:N84"/>
    <mergeCell ref="O84:P84"/>
    <mergeCell ref="Q84:T84"/>
    <mergeCell ref="A83:F83"/>
    <mergeCell ref="G83:I83"/>
    <mergeCell ref="J83:K83"/>
    <mergeCell ref="L83:N83"/>
    <mergeCell ref="O83:P83"/>
    <mergeCell ref="Q83:T83"/>
    <mergeCell ref="A82:F82"/>
    <mergeCell ref="G82:I82"/>
    <mergeCell ref="J82:K82"/>
    <mergeCell ref="L82:N82"/>
    <mergeCell ref="O82:P82"/>
    <mergeCell ref="Q82:T82"/>
    <mergeCell ref="A81:F81"/>
    <mergeCell ref="G81:I81"/>
    <mergeCell ref="J81:K81"/>
    <mergeCell ref="L81:N81"/>
    <mergeCell ref="O81:P81"/>
    <mergeCell ref="Q81:T81"/>
    <mergeCell ref="BC79:BE80"/>
    <mergeCell ref="BF79:BH80"/>
    <mergeCell ref="BI79:BL80"/>
    <mergeCell ref="A80:F80"/>
    <mergeCell ref="G80:I80"/>
    <mergeCell ref="J80:K80"/>
    <mergeCell ref="L80:N80"/>
    <mergeCell ref="O80:P80"/>
    <mergeCell ref="Q80:T80"/>
    <mergeCell ref="AG79:AI80"/>
    <mergeCell ref="AJ79:AK80"/>
    <mergeCell ref="AL79:AP80"/>
    <mergeCell ref="AQ79:AU80"/>
    <mergeCell ref="AV79:AW80"/>
    <mergeCell ref="AX79:BB80"/>
    <mergeCell ref="A79:F79"/>
    <mergeCell ref="G79:I79"/>
    <mergeCell ref="J79:K79"/>
    <mergeCell ref="L79:N79"/>
    <mergeCell ref="O79:P79"/>
    <mergeCell ref="Q79:T79"/>
    <mergeCell ref="BC77:BE78"/>
    <mergeCell ref="BF77:BH78"/>
    <mergeCell ref="BI77:BL78"/>
    <mergeCell ref="A78:F78"/>
    <mergeCell ref="G78:I78"/>
    <mergeCell ref="J78:K78"/>
    <mergeCell ref="L78:N78"/>
    <mergeCell ref="O78:P78"/>
    <mergeCell ref="Q78:T78"/>
    <mergeCell ref="AG77:AI78"/>
    <mergeCell ref="AJ77:AK78"/>
    <mergeCell ref="AL77:AP78"/>
    <mergeCell ref="AQ77:AU78"/>
    <mergeCell ref="AV77:AW78"/>
    <mergeCell ref="AX77:BB78"/>
    <mergeCell ref="A77:F77"/>
    <mergeCell ref="G77:I77"/>
    <mergeCell ref="J77:K77"/>
    <mergeCell ref="L77:N77"/>
    <mergeCell ref="O77:P77"/>
    <mergeCell ref="Q77:T77"/>
    <mergeCell ref="BC75:BE76"/>
    <mergeCell ref="BF75:BH76"/>
    <mergeCell ref="BI75:BL76"/>
    <mergeCell ref="A76:F76"/>
    <mergeCell ref="G76:I76"/>
    <mergeCell ref="J76:K76"/>
    <mergeCell ref="L76:N76"/>
    <mergeCell ref="O76:P76"/>
    <mergeCell ref="Q76:T76"/>
    <mergeCell ref="AG75:AI76"/>
    <mergeCell ref="AJ75:AK76"/>
    <mergeCell ref="AL75:AP76"/>
    <mergeCell ref="AQ75:AU76"/>
    <mergeCell ref="AV75:AW76"/>
    <mergeCell ref="AX75:BB76"/>
    <mergeCell ref="A75:F75"/>
    <mergeCell ref="G75:I75"/>
    <mergeCell ref="J75:K75"/>
    <mergeCell ref="L75:N75"/>
    <mergeCell ref="O75:P75"/>
    <mergeCell ref="Q75:T75"/>
    <mergeCell ref="BC73:BE74"/>
    <mergeCell ref="BF73:BH74"/>
    <mergeCell ref="BI73:BL74"/>
    <mergeCell ref="A74:F74"/>
    <mergeCell ref="G74:I74"/>
    <mergeCell ref="J74:K74"/>
    <mergeCell ref="L74:N74"/>
    <mergeCell ref="O74:P74"/>
    <mergeCell ref="Q74:T74"/>
    <mergeCell ref="AG73:AI74"/>
    <mergeCell ref="AJ73:AK74"/>
    <mergeCell ref="AL73:AP74"/>
    <mergeCell ref="AQ73:AU74"/>
    <mergeCell ref="AV73:AW74"/>
    <mergeCell ref="AX73:BB74"/>
    <mergeCell ref="A73:F73"/>
    <mergeCell ref="G73:I73"/>
    <mergeCell ref="J73:K73"/>
    <mergeCell ref="L73:N73"/>
    <mergeCell ref="O73:P73"/>
    <mergeCell ref="Q73:T73"/>
    <mergeCell ref="BJ66:BR66"/>
    <mergeCell ref="BS66:CB66"/>
    <mergeCell ref="A70:CB70"/>
    <mergeCell ref="A71:J72"/>
    <mergeCell ref="K71:O72"/>
    <mergeCell ref="AG71:AW72"/>
    <mergeCell ref="AX71:BE72"/>
    <mergeCell ref="BF71:BQ72"/>
    <mergeCell ref="BR71:BV72"/>
    <mergeCell ref="A66:J66"/>
    <mergeCell ref="K66:V66"/>
    <mergeCell ref="W66:AE66"/>
    <mergeCell ref="AF66:AJ66"/>
    <mergeCell ref="AK66:AU66"/>
    <mergeCell ref="AX66:BI66"/>
    <mergeCell ref="BJ64:BR64"/>
    <mergeCell ref="BS64:CB64"/>
    <mergeCell ref="A65:J65"/>
    <mergeCell ref="K65:V65"/>
    <mergeCell ref="W65:AE65"/>
    <mergeCell ref="AF65:AJ65"/>
    <mergeCell ref="AK65:AU65"/>
    <mergeCell ref="AX65:BI65"/>
    <mergeCell ref="BJ65:BR65"/>
    <mergeCell ref="BS65:CB65"/>
    <mergeCell ref="A64:J64"/>
    <mergeCell ref="K64:V64"/>
    <mergeCell ref="W64:AE64"/>
    <mergeCell ref="AF64:AJ64"/>
    <mergeCell ref="AK64:AU64"/>
    <mergeCell ref="AX64:BI64"/>
    <mergeCell ref="BJ62:BR62"/>
    <mergeCell ref="BS62:CB62"/>
    <mergeCell ref="A63:J63"/>
    <mergeCell ref="K63:V63"/>
    <mergeCell ref="W63:AE63"/>
    <mergeCell ref="AF63:AJ63"/>
    <mergeCell ref="AK63:AU63"/>
    <mergeCell ref="AX63:BI63"/>
    <mergeCell ref="BJ63:BR63"/>
    <mergeCell ref="BS63:CB63"/>
    <mergeCell ref="A62:J62"/>
    <mergeCell ref="K62:V62"/>
    <mergeCell ref="W62:AE62"/>
    <mergeCell ref="AF62:AJ62"/>
    <mergeCell ref="AK62:AU62"/>
    <mergeCell ref="AX62:BI62"/>
    <mergeCell ref="BJ60:BR60"/>
    <mergeCell ref="BS60:CB60"/>
    <mergeCell ref="A61:J61"/>
    <mergeCell ref="K61:V61"/>
    <mergeCell ref="W61:AE61"/>
    <mergeCell ref="AF61:AJ61"/>
    <mergeCell ref="AK61:AU61"/>
    <mergeCell ref="AX61:BI61"/>
    <mergeCell ref="BJ61:BR61"/>
    <mergeCell ref="BS61:CB61"/>
    <mergeCell ref="A60:J60"/>
    <mergeCell ref="K60:V60"/>
    <mergeCell ref="W60:AE60"/>
    <mergeCell ref="AF60:AJ60"/>
    <mergeCell ref="AK60:AU60"/>
    <mergeCell ref="AX60:BI60"/>
    <mergeCell ref="BJ58:BR58"/>
    <mergeCell ref="BS58:CB58"/>
    <mergeCell ref="A59:J59"/>
    <mergeCell ref="K59:V59"/>
    <mergeCell ref="W59:AE59"/>
    <mergeCell ref="AF59:AJ59"/>
    <mergeCell ref="AK59:AU59"/>
    <mergeCell ref="AX59:BI59"/>
    <mergeCell ref="BJ59:BR59"/>
    <mergeCell ref="BS59:CB59"/>
    <mergeCell ref="A58:J58"/>
    <mergeCell ref="K58:V58"/>
    <mergeCell ref="W58:AE58"/>
    <mergeCell ref="AF58:AJ58"/>
    <mergeCell ref="AK58:AU58"/>
    <mergeCell ref="AX58:BI58"/>
    <mergeCell ref="BJ56:BR56"/>
    <mergeCell ref="BS56:CB56"/>
    <mergeCell ref="A57:J57"/>
    <mergeCell ref="K57:V57"/>
    <mergeCell ref="W57:AE57"/>
    <mergeCell ref="AF57:AJ57"/>
    <mergeCell ref="AK57:AU57"/>
    <mergeCell ref="AX57:BI57"/>
    <mergeCell ref="BJ57:BR57"/>
    <mergeCell ref="BS57:CB57"/>
    <mergeCell ref="A56:J56"/>
    <mergeCell ref="K56:V56"/>
    <mergeCell ref="W56:AE56"/>
    <mergeCell ref="AF56:AJ56"/>
    <mergeCell ref="AK56:AU56"/>
    <mergeCell ref="AX56:BI56"/>
    <mergeCell ref="BD54:BG54"/>
    <mergeCell ref="BH54:BI54"/>
    <mergeCell ref="BJ54:BO54"/>
    <mergeCell ref="BP54:BT54"/>
    <mergeCell ref="BU54:CB54"/>
    <mergeCell ref="A55:O55"/>
    <mergeCell ref="P55:CB55"/>
    <mergeCell ref="AF54:AI54"/>
    <mergeCell ref="AJ54:AM54"/>
    <mergeCell ref="AN54:AQ54"/>
    <mergeCell ref="AR54:AU54"/>
    <mergeCell ref="AV54:AY54"/>
    <mergeCell ref="AZ54:BC54"/>
    <mergeCell ref="A54:I54"/>
    <mergeCell ref="J54:O54"/>
    <mergeCell ref="P54:R54"/>
    <mergeCell ref="S54:W54"/>
    <mergeCell ref="X54:AA54"/>
    <mergeCell ref="AB54:AE54"/>
    <mergeCell ref="AZ53:BC53"/>
    <mergeCell ref="BD53:BG53"/>
    <mergeCell ref="BH53:BI53"/>
    <mergeCell ref="BJ53:BO53"/>
    <mergeCell ref="BP53:BT53"/>
    <mergeCell ref="BU53:CB53"/>
    <mergeCell ref="AB53:AE53"/>
    <mergeCell ref="AF53:AI53"/>
    <mergeCell ref="AJ53:AM53"/>
    <mergeCell ref="AN53:AQ53"/>
    <mergeCell ref="AR53:AU53"/>
    <mergeCell ref="AV53:AY53"/>
    <mergeCell ref="BD52:BG52"/>
    <mergeCell ref="BH52:BI52"/>
    <mergeCell ref="BJ52:BO52"/>
    <mergeCell ref="BP52:BT52"/>
    <mergeCell ref="BU52:CB52"/>
    <mergeCell ref="A53:I53"/>
    <mergeCell ref="J53:O53"/>
    <mergeCell ref="P53:S53"/>
    <mergeCell ref="T53:W53"/>
    <mergeCell ref="X53:AA53"/>
    <mergeCell ref="AF52:AI52"/>
    <mergeCell ref="AJ52:AM52"/>
    <mergeCell ref="AN52:AQ52"/>
    <mergeCell ref="AR52:AU52"/>
    <mergeCell ref="AV52:AY52"/>
    <mergeCell ref="AZ52:BC52"/>
    <mergeCell ref="A52:I52"/>
    <mergeCell ref="J52:O52"/>
    <mergeCell ref="P52:S52"/>
    <mergeCell ref="T52:W52"/>
    <mergeCell ref="X52:AA52"/>
    <mergeCell ref="AB52:AE52"/>
    <mergeCell ref="AZ51:BC51"/>
    <mergeCell ref="BD51:BG51"/>
    <mergeCell ref="BH51:BI51"/>
    <mergeCell ref="BJ51:BO51"/>
    <mergeCell ref="BP51:BT51"/>
    <mergeCell ref="BU51:CB51"/>
    <mergeCell ref="AB51:AE51"/>
    <mergeCell ref="AF51:AI51"/>
    <mergeCell ref="AJ51:AM51"/>
    <mergeCell ref="AN51:AQ51"/>
    <mergeCell ref="AR51:AU51"/>
    <mergeCell ref="AV51:AY51"/>
    <mergeCell ref="BD50:BG50"/>
    <mergeCell ref="BH50:BI50"/>
    <mergeCell ref="BJ50:BO50"/>
    <mergeCell ref="BP50:BT50"/>
    <mergeCell ref="BU50:CB50"/>
    <mergeCell ref="A51:I51"/>
    <mergeCell ref="J51:O51"/>
    <mergeCell ref="P51:S51"/>
    <mergeCell ref="T51:W51"/>
    <mergeCell ref="X51:AA51"/>
    <mergeCell ref="AF50:AI50"/>
    <mergeCell ref="AJ50:AM50"/>
    <mergeCell ref="AN50:AQ50"/>
    <mergeCell ref="AR50:AU50"/>
    <mergeCell ref="AV50:AY50"/>
    <mergeCell ref="AZ50:BC50"/>
    <mergeCell ref="A50:I50"/>
    <mergeCell ref="J50:O50"/>
    <mergeCell ref="P50:S50"/>
    <mergeCell ref="T50:W50"/>
    <mergeCell ref="X50:AA50"/>
    <mergeCell ref="AB50:AE50"/>
    <mergeCell ref="AZ49:BC49"/>
    <mergeCell ref="BD49:BG49"/>
    <mergeCell ref="BH49:BI49"/>
    <mergeCell ref="BJ49:BO49"/>
    <mergeCell ref="BP49:BT49"/>
    <mergeCell ref="BU49:CB49"/>
    <mergeCell ref="AB49:AE49"/>
    <mergeCell ref="AF49:AI49"/>
    <mergeCell ref="AJ49:AM49"/>
    <mergeCell ref="AN49:AQ49"/>
    <mergeCell ref="AR49:AU49"/>
    <mergeCell ref="AV49:AY49"/>
    <mergeCell ref="BD48:BG48"/>
    <mergeCell ref="BH48:BI48"/>
    <mergeCell ref="BJ48:BO48"/>
    <mergeCell ref="BP48:BT48"/>
    <mergeCell ref="BU48:CB48"/>
    <mergeCell ref="A49:I49"/>
    <mergeCell ref="J49:O49"/>
    <mergeCell ref="P49:S49"/>
    <mergeCell ref="T49:W49"/>
    <mergeCell ref="X49:AA49"/>
    <mergeCell ref="AF48:AI48"/>
    <mergeCell ref="AJ48:AM48"/>
    <mergeCell ref="AN48:AQ48"/>
    <mergeCell ref="AR48:AU48"/>
    <mergeCell ref="AV48:AY48"/>
    <mergeCell ref="AZ48:BC48"/>
    <mergeCell ref="A48:I48"/>
    <mergeCell ref="J48:O48"/>
    <mergeCell ref="P48:S48"/>
    <mergeCell ref="T48:W48"/>
    <mergeCell ref="X48:AA48"/>
    <mergeCell ref="AB48:AE48"/>
    <mergeCell ref="AZ47:BC47"/>
    <mergeCell ref="BD47:BG47"/>
    <mergeCell ref="BH47:BI47"/>
    <mergeCell ref="BJ47:BO47"/>
    <mergeCell ref="BP47:BT47"/>
    <mergeCell ref="BU47:CB47"/>
    <mergeCell ref="AB47:AE47"/>
    <mergeCell ref="AF47:AI47"/>
    <mergeCell ref="AJ47:AM47"/>
    <mergeCell ref="AN47:AQ47"/>
    <mergeCell ref="AR47:AU47"/>
    <mergeCell ref="AV47:AY47"/>
    <mergeCell ref="BD46:BG46"/>
    <mergeCell ref="BH46:BI46"/>
    <mergeCell ref="BJ46:BO46"/>
    <mergeCell ref="BP46:BT46"/>
    <mergeCell ref="BU46:CB46"/>
    <mergeCell ref="A47:I47"/>
    <mergeCell ref="J47:O47"/>
    <mergeCell ref="P47:S47"/>
    <mergeCell ref="T47:W47"/>
    <mergeCell ref="X47:AA47"/>
    <mergeCell ref="AF46:AI46"/>
    <mergeCell ref="AJ46:AM46"/>
    <mergeCell ref="AN46:AQ46"/>
    <mergeCell ref="AR46:AU46"/>
    <mergeCell ref="AV46:AY46"/>
    <mergeCell ref="AZ46:BC46"/>
    <mergeCell ref="BH45:BI45"/>
    <mergeCell ref="BJ45:BO45"/>
    <mergeCell ref="BP45:BT45"/>
    <mergeCell ref="BU45:CB45"/>
    <mergeCell ref="A46:I46"/>
    <mergeCell ref="J46:O46"/>
    <mergeCell ref="P46:S46"/>
    <mergeCell ref="T46:W46"/>
    <mergeCell ref="X46:AA46"/>
    <mergeCell ref="AB46:AE46"/>
    <mergeCell ref="AJ45:AM45"/>
    <mergeCell ref="AN45:AQ45"/>
    <mergeCell ref="AR45:AU45"/>
    <mergeCell ref="AV45:AY45"/>
    <mergeCell ref="AZ45:BC45"/>
    <mergeCell ref="BD45:BG45"/>
    <mergeCell ref="BJ44:BO44"/>
    <mergeCell ref="BP44:BT44"/>
    <mergeCell ref="BU44:CB44"/>
    <mergeCell ref="A45:I45"/>
    <mergeCell ref="J45:O45"/>
    <mergeCell ref="P45:S45"/>
    <mergeCell ref="T45:W45"/>
    <mergeCell ref="X45:AA45"/>
    <mergeCell ref="AB45:AE45"/>
    <mergeCell ref="AF45:AI45"/>
    <mergeCell ref="AN44:AQ44"/>
    <mergeCell ref="AR44:AU44"/>
    <mergeCell ref="AV44:AY44"/>
    <mergeCell ref="AZ44:BC44"/>
    <mergeCell ref="BD44:BG44"/>
    <mergeCell ref="BH44:BI44"/>
    <mergeCell ref="BP43:BT43"/>
    <mergeCell ref="BU43:CB43"/>
    <mergeCell ref="A44:I44"/>
    <mergeCell ref="J44:O44"/>
    <mergeCell ref="P44:S44"/>
    <mergeCell ref="T44:W44"/>
    <mergeCell ref="X44:AA44"/>
    <mergeCell ref="AB44:AE44"/>
    <mergeCell ref="AF44:AI44"/>
    <mergeCell ref="AJ44:AM44"/>
    <mergeCell ref="A43:I43"/>
    <mergeCell ref="J43:O43"/>
    <mergeCell ref="P43:S43"/>
    <mergeCell ref="T43:BG43"/>
    <mergeCell ref="BH43:BI43"/>
    <mergeCell ref="BJ43:BO43"/>
    <mergeCell ref="A39:L39"/>
    <mergeCell ref="M39:Q39"/>
    <mergeCell ref="R39:X39"/>
    <mergeCell ref="Y39:Z39"/>
    <mergeCell ref="AA39:AD39"/>
    <mergeCell ref="AE39:BD39"/>
    <mergeCell ref="A36:Q36"/>
    <mergeCell ref="R36:Z36"/>
    <mergeCell ref="AA36:CB36"/>
    <mergeCell ref="A38:L38"/>
    <mergeCell ref="M38:Q38"/>
    <mergeCell ref="R38:S38"/>
    <mergeCell ref="T38:X38"/>
    <mergeCell ref="AA38:AH38"/>
    <mergeCell ref="AI38:AO38"/>
    <mergeCell ref="AP38:AS38"/>
    <mergeCell ref="BJ33:BN33"/>
    <mergeCell ref="BO33:BY33"/>
    <mergeCell ref="A34:AL34"/>
    <mergeCell ref="AM34:BF34"/>
    <mergeCell ref="BG34:BN34"/>
    <mergeCell ref="A35:AG35"/>
    <mergeCell ref="AH35:AL35"/>
    <mergeCell ref="AM35:BI35"/>
    <mergeCell ref="BJ35:BN35"/>
    <mergeCell ref="BX35:BZ35"/>
    <mergeCell ref="AV32:BD32"/>
    <mergeCell ref="BE32:BI32"/>
    <mergeCell ref="BJ32:BN32"/>
    <mergeCell ref="BO32:BY32"/>
    <mergeCell ref="A33:Q33"/>
    <mergeCell ref="R33:Z33"/>
    <mergeCell ref="AC33:AN33"/>
    <mergeCell ref="AO33:AU33"/>
    <mergeCell ref="AV33:BD33"/>
    <mergeCell ref="BE33:BI33"/>
    <mergeCell ref="AV31:BD31"/>
    <mergeCell ref="BE31:BI31"/>
    <mergeCell ref="BJ31:BN31"/>
    <mergeCell ref="BO31:BY31"/>
    <mergeCell ref="A32:Q32"/>
    <mergeCell ref="R32:V32"/>
    <mergeCell ref="W32:AB32"/>
    <mergeCell ref="AC32:AH32"/>
    <mergeCell ref="AI32:AN32"/>
    <mergeCell ref="AO32:AU32"/>
    <mergeCell ref="AV30:BD30"/>
    <mergeCell ref="BE30:BI30"/>
    <mergeCell ref="BJ30:BN30"/>
    <mergeCell ref="BO30:BY30"/>
    <mergeCell ref="A31:Q31"/>
    <mergeCell ref="R31:V31"/>
    <mergeCell ref="W31:AB31"/>
    <mergeCell ref="AC31:AH31"/>
    <mergeCell ref="AI31:AN31"/>
    <mergeCell ref="AO31:AU31"/>
    <mergeCell ref="AV29:BD29"/>
    <mergeCell ref="BE29:BI29"/>
    <mergeCell ref="BJ29:BN29"/>
    <mergeCell ref="BO29:BY29"/>
    <mergeCell ref="A30:Q30"/>
    <mergeCell ref="R30:V30"/>
    <mergeCell ref="W30:AB30"/>
    <mergeCell ref="AC30:AH30"/>
    <mergeCell ref="AI30:AN30"/>
    <mergeCell ref="AO30:AU30"/>
    <mergeCell ref="AV28:BD28"/>
    <mergeCell ref="BE28:BI28"/>
    <mergeCell ref="BJ28:BN28"/>
    <mergeCell ref="BO28:BY28"/>
    <mergeCell ref="A29:Q29"/>
    <mergeCell ref="R29:V29"/>
    <mergeCell ref="W29:AB29"/>
    <mergeCell ref="AC29:AH29"/>
    <mergeCell ref="AI29:AN29"/>
    <mergeCell ref="AO29:AU29"/>
    <mergeCell ref="AV27:BD27"/>
    <mergeCell ref="BE27:BI27"/>
    <mergeCell ref="BJ27:BN27"/>
    <mergeCell ref="BO27:BY27"/>
    <mergeCell ref="A28:Q28"/>
    <mergeCell ref="R28:V28"/>
    <mergeCell ref="W28:AB28"/>
    <mergeCell ref="AC28:AH28"/>
    <mergeCell ref="AI28:AN28"/>
    <mergeCell ref="AO28:AU28"/>
    <mergeCell ref="AV26:BD26"/>
    <mergeCell ref="BE26:BI26"/>
    <mergeCell ref="BJ26:BN26"/>
    <mergeCell ref="BO26:BY26"/>
    <mergeCell ref="A27:Q27"/>
    <mergeCell ref="R27:V27"/>
    <mergeCell ref="W27:AB27"/>
    <mergeCell ref="AC27:AH27"/>
    <mergeCell ref="AI27:AN27"/>
    <mergeCell ref="AO27:AU27"/>
    <mergeCell ref="AV25:BD25"/>
    <mergeCell ref="BE25:BI25"/>
    <mergeCell ref="BJ25:BN25"/>
    <mergeCell ref="BO25:BY25"/>
    <mergeCell ref="A26:Q26"/>
    <mergeCell ref="R26:V26"/>
    <mergeCell ref="W26:AB26"/>
    <mergeCell ref="AC26:AH26"/>
    <mergeCell ref="AI26:AN26"/>
    <mergeCell ref="AO26:AU26"/>
    <mergeCell ref="AV24:BD24"/>
    <mergeCell ref="BE24:BI24"/>
    <mergeCell ref="BJ24:BN24"/>
    <mergeCell ref="BO24:BY24"/>
    <mergeCell ref="A25:Q25"/>
    <mergeCell ref="R25:V25"/>
    <mergeCell ref="W25:AB25"/>
    <mergeCell ref="AC25:AH25"/>
    <mergeCell ref="AI25:AN25"/>
    <mergeCell ref="AO25:AU25"/>
    <mergeCell ref="A24:Q24"/>
    <mergeCell ref="R24:V24"/>
    <mergeCell ref="W24:AB24"/>
    <mergeCell ref="AC24:AH24"/>
    <mergeCell ref="AI24:AN24"/>
    <mergeCell ref="AO24:AU24"/>
    <mergeCell ref="AI23:AN23"/>
    <mergeCell ref="AO23:AU23"/>
    <mergeCell ref="AV23:BD23"/>
    <mergeCell ref="BE23:BI23"/>
    <mergeCell ref="BJ23:BN23"/>
    <mergeCell ref="BO23:BY23"/>
    <mergeCell ref="A17:Q17"/>
    <mergeCell ref="R17:V17"/>
    <mergeCell ref="W17:AG17"/>
    <mergeCell ref="A18:Q18"/>
    <mergeCell ref="R18:V18"/>
    <mergeCell ref="A23:Q23"/>
    <mergeCell ref="R23:V23"/>
    <mergeCell ref="W23:AB23"/>
    <mergeCell ref="AC23:AH23"/>
    <mergeCell ref="A15:Q15"/>
    <mergeCell ref="R15:Z15"/>
    <mergeCell ref="AA15:AG15"/>
    <mergeCell ref="A16:Q16"/>
    <mergeCell ref="R16:V16"/>
    <mergeCell ref="W16:AG16"/>
    <mergeCell ref="W12:AG12"/>
    <mergeCell ref="A13:Q13"/>
    <mergeCell ref="R13:Z13"/>
    <mergeCell ref="AA13:AG13"/>
    <mergeCell ref="A14:Q14"/>
    <mergeCell ref="R14:V14"/>
    <mergeCell ref="W14:AG14"/>
    <mergeCell ref="AZ9:BX9"/>
    <mergeCell ref="A10:Q10"/>
    <mergeCell ref="R10:V10"/>
    <mergeCell ref="W10:AG10"/>
    <mergeCell ref="AH10:BZ19"/>
    <mergeCell ref="A11:Q11"/>
    <mergeCell ref="R11:V11"/>
    <mergeCell ref="W11:AG11"/>
    <mergeCell ref="A12:Q12"/>
    <mergeCell ref="R12:V12"/>
    <mergeCell ref="AY8:BF8"/>
    <mergeCell ref="BG8:BK8"/>
    <mergeCell ref="BL8:BY8"/>
    <mergeCell ref="A9:Q9"/>
    <mergeCell ref="R9:V9"/>
    <mergeCell ref="W9:X9"/>
    <mergeCell ref="Y9:AB9"/>
    <mergeCell ref="AC9:AE9"/>
    <mergeCell ref="AF9:AV9"/>
    <mergeCell ref="AW9:AY9"/>
    <mergeCell ref="A7:Q7"/>
    <mergeCell ref="R7:BX7"/>
    <mergeCell ref="A8:Q8"/>
    <mergeCell ref="R8:V8"/>
    <mergeCell ref="W8:X8"/>
    <mergeCell ref="Y8:AB8"/>
    <mergeCell ref="AD8:AF8"/>
    <mergeCell ref="AG8:AO8"/>
    <mergeCell ref="AP8:AR8"/>
    <mergeCell ref="AS8:AX8"/>
    <mergeCell ref="A4:Q4"/>
    <mergeCell ref="R4:BX4"/>
    <mergeCell ref="A5:Q5"/>
    <mergeCell ref="R5:BX5"/>
    <mergeCell ref="A6:Q6"/>
    <mergeCell ref="R6:BX6"/>
    <mergeCell ref="A1:BM1"/>
    <mergeCell ref="BN1:CB1"/>
    <mergeCell ref="A2:Q2"/>
    <mergeCell ref="R2:BS2"/>
    <mergeCell ref="BT2:CB2"/>
    <mergeCell ref="A3:Q3"/>
    <mergeCell ref="R3:BX3"/>
  </mergeCells>
  <printOptions/>
  <pageMargins left="0.35433070866141736" right="0" top="0.3937007874015748" bottom="0.5905511811023623" header="0" footer="0.5118110236220472"/>
  <pageSetup horizontalDpi="300" verticalDpi="300" orientation="portrait" paperSize="9" r:id="rId4"/>
  <headerFooter alignWithMargins="0">
    <oddHeader>&amp;CDenne finner du på WWW.vevstol.no</oddHeader>
  </headerFooter>
  <drawing r:id="rId3"/>
  <legacyDrawing r:id="rId2"/>
</worksheet>
</file>

<file path=xl/worksheets/sheet2.xml><?xml version="1.0" encoding="utf-8"?>
<worksheet xmlns="http://schemas.openxmlformats.org/spreadsheetml/2006/main" xmlns:r="http://schemas.openxmlformats.org/officeDocument/2006/relationships">
  <dimension ref="A1:HX269"/>
  <sheetViews>
    <sheetView zoomScalePageLayoutView="0" workbookViewId="0" topLeftCell="AF1">
      <selection activeCell="BT29" sqref="BT29"/>
    </sheetView>
  </sheetViews>
  <sheetFormatPr defaultColWidth="1.28515625" defaultRowHeight="6.75" customHeight="1"/>
  <cols>
    <col min="1" max="231" width="1.28515625" style="1" customWidth="1"/>
    <col min="232" max="232" width="1.28515625" style="3" customWidth="1"/>
    <col min="233" max="16384" width="1.28515625" style="1" customWidth="1"/>
  </cols>
  <sheetData>
    <row r="1" spans="3:116" ht="6.75" customHeight="1">
      <c r="C1" s="13"/>
      <c r="D1" s="294" t="s">
        <v>109</v>
      </c>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4"/>
      <c r="CK1" s="294"/>
      <c r="CL1" s="294"/>
      <c r="CM1" s="294"/>
      <c r="CN1" s="294"/>
      <c r="CO1" s="294"/>
      <c r="CP1" s="295" t="s">
        <v>1</v>
      </c>
      <c r="CQ1" s="295"/>
      <c r="CR1" s="295"/>
      <c r="CS1" s="295"/>
      <c r="CT1" s="295"/>
      <c r="CU1" s="295"/>
      <c r="CV1" s="295"/>
      <c r="CW1" s="295"/>
      <c r="CX1" s="295"/>
      <c r="CY1" s="295"/>
      <c r="CZ1" s="14"/>
      <c r="DA1" s="14"/>
      <c r="DB1" s="14"/>
      <c r="DC1" s="14"/>
      <c r="DD1" s="14"/>
      <c r="DE1" s="14"/>
      <c r="DF1" s="14"/>
      <c r="DG1" s="14"/>
      <c r="DH1" s="14"/>
      <c r="DI1" s="15"/>
      <c r="DJ1" s="16"/>
      <c r="DL1" s="17"/>
    </row>
    <row r="2" spans="3:116" ht="6.75" customHeight="1">
      <c r="C2" s="13"/>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5"/>
      <c r="CQ2" s="295"/>
      <c r="CR2" s="295"/>
      <c r="CS2" s="295"/>
      <c r="CT2" s="295"/>
      <c r="CU2" s="295"/>
      <c r="CV2" s="295"/>
      <c r="CW2" s="295"/>
      <c r="CX2" s="295"/>
      <c r="CY2" s="295"/>
      <c r="CZ2" s="14"/>
      <c r="DA2" s="14"/>
      <c r="DB2" s="14"/>
      <c r="DC2" s="14"/>
      <c r="DD2" s="14"/>
      <c r="DE2" s="14"/>
      <c r="DF2" s="14"/>
      <c r="DG2" s="14"/>
      <c r="DH2" s="14"/>
      <c r="DI2" s="15"/>
      <c r="DJ2" s="16"/>
      <c r="DL2" s="17"/>
    </row>
    <row r="3" spans="3:116" ht="6.75" customHeight="1">
      <c r="C3" s="13"/>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5"/>
      <c r="CQ3" s="295"/>
      <c r="CR3" s="295"/>
      <c r="CS3" s="295"/>
      <c r="CT3" s="295"/>
      <c r="CU3" s="295"/>
      <c r="CV3" s="295"/>
      <c r="CW3" s="295"/>
      <c r="CX3" s="295"/>
      <c r="CY3" s="295"/>
      <c r="CZ3" s="14"/>
      <c r="DA3" s="14"/>
      <c r="DB3" s="14"/>
      <c r="DC3" s="14"/>
      <c r="DD3" s="14"/>
      <c r="DE3" s="14"/>
      <c r="DF3" s="14"/>
      <c r="DG3" s="14"/>
      <c r="DH3" s="14"/>
      <c r="DI3" s="15"/>
      <c r="DJ3" s="16"/>
      <c r="DL3" s="17"/>
    </row>
    <row r="4" spans="3:116" ht="6.75" customHeight="1">
      <c r="C4" s="13"/>
      <c r="D4" s="277" t="s">
        <v>89</v>
      </c>
      <c r="E4" s="277"/>
      <c r="F4" s="277"/>
      <c r="G4" s="277"/>
      <c r="H4" s="277"/>
      <c r="I4" s="277"/>
      <c r="J4" s="277"/>
      <c r="K4" s="277"/>
      <c r="L4" s="277"/>
      <c r="M4" s="277"/>
      <c r="N4" s="296">
        <f>SUM(AS6:AS21)</f>
        <v>1881</v>
      </c>
      <c r="O4" s="296"/>
      <c r="P4" s="296"/>
      <c r="Q4" s="296"/>
      <c r="R4" s="296"/>
      <c r="S4"/>
      <c r="T4"/>
      <c r="U4"/>
      <c r="V4"/>
      <c r="W4"/>
      <c r="X4"/>
      <c r="Y4"/>
      <c r="Z4"/>
      <c r="AA4"/>
      <c r="AB4"/>
      <c r="AC4"/>
      <c r="AD4"/>
      <c r="AE4"/>
      <c r="AF4"/>
      <c r="AG4"/>
      <c r="AH4"/>
      <c r="AI4"/>
      <c r="AJ4" s="2"/>
      <c r="AK4" s="2"/>
      <c r="AL4" s="2"/>
      <c r="AM4" s="2"/>
      <c r="AN4" s="2"/>
      <c r="AO4" s="2"/>
      <c r="AP4" s="2"/>
      <c r="AQ4" s="2"/>
      <c r="AR4" s="2"/>
      <c r="AS4" s="2"/>
      <c r="AT4" s="2"/>
      <c r="AU4" s="2"/>
      <c r="AV4" s="2"/>
      <c r="AW4" s="279" t="s">
        <v>90</v>
      </c>
      <c r="AX4" s="279"/>
      <c r="AY4" s="279"/>
      <c r="AZ4" s="279"/>
      <c r="BA4" s="279"/>
      <c r="BB4" s="279"/>
      <c r="BC4" s="279"/>
      <c r="BD4" s="279"/>
      <c r="BE4" s="279"/>
      <c r="BF4" s="279"/>
      <c r="BG4" s="279"/>
      <c r="BH4" s="279"/>
      <c r="BI4" s="279"/>
      <c r="BJ4" s="279"/>
      <c r="BK4" s="279"/>
      <c r="BL4" s="279"/>
      <c r="BM4" s="279"/>
      <c r="BN4" s="297">
        <f>(BN6*BV6)+(BN8*BV8)+(BN10*BV10)+(BN12*BV12)+(BN14*BV14)+(BN16*BV16)</f>
        <v>134.35714285714283</v>
      </c>
      <c r="BO4" s="297"/>
      <c r="BP4" s="297"/>
      <c r="BQ4" s="297"/>
      <c r="BR4" s="297"/>
      <c r="BS4" s="297"/>
      <c r="BT4" s="297"/>
      <c r="BU4" s="297"/>
      <c r="BV4" s="279" t="s">
        <v>91</v>
      </c>
      <c r="BW4" s="279"/>
      <c r="BX4" s="279"/>
      <c r="BY4" s="279"/>
      <c r="BZ4" s="279"/>
      <c r="CA4" s="279"/>
      <c r="CB4" s="279"/>
      <c r="CC4" s="279"/>
      <c r="CD4" s="279"/>
      <c r="CE4" s="279"/>
      <c r="CF4" s="279"/>
      <c r="CG4" s="279"/>
      <c r="CH4" s="296">
        <f>N4+Vevoppskrift!R9+Vevoppskrift!Y9</f>
        <v>1885</v>
      </c>
      <c r="CI4" s="296"/>
      <c r="CJ4" s="296"/>
      <c r="CK4" s="296"/>
      <c r="CL4" s="296"/>
      <c r="CM4" s="2"/>
      <c r="CN4" s="2"/>
      <c r="CO4" s="2"/>
      <c r="CP4" s="18"/>
      <c r="CQ4" s="18"/>
      <c r="CR4" s="18"/>
      <c r="CS4" s="18"/>
      <c r="CT4" s="18"/>
      <c r="CU4" s="18"/>
      <c r="CV4" s="18"/>
      <c r="CW4" s="18"/>
      <c r="CX4" s="18"/>
      <c r="CY4" s="18"/>
      <c r="CZ4" s="14"/>
      <c r="DA4" s="14"/>
      <c r="DB4" s="14"/>
      <c r="DC4" s="14"/>
      <c r="DD4" s="14"/>
      <c r="DE4" s="14"/>
      <c r="DF4" s="14"/>
      <c r="DG4" s="14"/>
      <c r="DH4" s="14"/>
      <c r="DI4" s="15"/>
      <c r="DJ4" s="16"/>
      <c r="DL4" s="17"/>
    </row>
    <row r="5" spans="3:116" ht="6.75" customHeight="1">
      <c r="C5" s="13"/>
      <c r="D5" s="277"/>
      <c r="E5" s="277"/>
      <c r="F5" s="277"/>
      <c r="G5" s="277"/>
      <c r="H5" s="277"/>
      <c r="I5" s="277"/>
      <c r="J5" s="277"/>
      <c r="K5" s="277"/>
      <c r="L5" s="277"/>
      <c r="M5" s="277"/>
      <c r="N5" s="296"/>
      <c r="O5" s="296"/>
      <c r="P5" s="296"/>
      <c r="Q5" s="296"/>
      <c r="R5" s="296"/>
      <c r="S5"/>
      <c r="T5"/>
      <c r="U5"/>
      <c r="V5"/>
      <c r="W5"/>
      <c r="X5"/>
      <c r="Y5"/>
      <c r="Z5"/>
      <c r="AA5"/>
      <c r="AB5"/>
      <c r="AC5"/>
      <c r="AD5"/>
      <c r="AE5"/>
      <c r="AF5"/>
      <c r="AG5"/>
      <c r="AH5"/>
      <c r="AI5"/>
      <c r="AR5" s="16"/>
      <c r="AW5" s="279"/>
      <c r="AX5" s="279"/>
      <c r="AY5" s="279"/>
      <c r="AZ5" s="279"/>
      <c r="BA5" s="279"/>
      <c r="BB5" s="279"/>
      <c r="BC5" s="279"/>
      <c r="BD5" s="279"/>
      <c r="BE5" s="279"/>
      <c r="BF5" s="279"/>
      <c r="BG5" s="279"/>
      <c r="BH5" s="279"/>
      <c r="BI5" s="279"/>
      <c r="BJ5" s="279"/>
      <c r="BK5" s="279"/>
      <c r="BL5" s="279"/>
      <c r="BM5" s="279"/>
      <c r="BN5" s="297"/>
      <c r="BO5" s="297"/>
      <c r="BP5" s="297"/>
      <c r="BQ5" s="297"/>
      <c r="BR5" s="297"/>
      <c r="BS5" s="297"/>
      <c r="BT5" s="297"/>
      <c r="BU5" s="297"/>
      <c r="BV5" s="279"/>
      <c r="BW5" s="279"/>
      <c r="BX5" s="279"/>
      <c r="BY5" s="279"/>
      <c r="BZ5" s="279"/>
      <c r="CA5" s="279"/>
      <c r="CB5" s="279"/>
      <c r="CC5" s="279"/>
      <c r="CD5" s="279"/>
      <c r="CE5" s="279"/>
      <c r="CF5" s="279"/>
      <c r="CG5" s="279"/>
      <c r="CH5" s="296"/>
      <c r="CI5" s="296"/>
      <c r="CJ5" s="296"/>
      <c r="CK5" s="296"/>
      <c r="CL5" s="296"/>
      <c r="CP5" s="16"/>
      <c r="CZ5" s="19"/>
      <c r="DA5" s="14"/>
      <c r="DB5" s="14"/>
      <c r="DC5" s="14"/>
      <c r="DD5" s="14"/>
      <c r="DE5" s="14"/>
      <c r="DF5" s="14"/>
      <c r="DG5" s="14"/>
      <c r="DH5" s="14"/>
      <c r="DI5" s="14"/>
      <c r="DJ5" s="16"/>
      <c r="DL5" s="17"/>
    </row>
    <row r="6" spans="3:116" ht="6.75" customHeight="1">
      <c r="C6" s="13"/>
      <c r="D6" s="281" t="s">
        <v>92</v>
      </c>
      <c r="E6" s="281"/>
      <c r="F6" s="281"/>
      <c r="G6" s="281"/>
      <c r="H6" s="281"/>
      <c r="I6" s="281"/>
      <c r="J6" s="298">
        <v>252</v>
      </c>
      <c r="K6" s="298"/>
      <c r="L6" s="298"/>
      <c r="M6" s="283" t="s">
        <v>18</v>
      </c>
      <c r="N6" s="283"/>
      <c r="O6" s="298">
        <v>232</v>
      </c>
      <c r="P6" s="298"/>
      <c r="Q6" s="298"/>
      <c r="R6" s="283" t="s">
        <v>18</v>
      </c>
      <c r="S6" s="283"/>
      <c r="T6" s="298">
        <v>50</v>
      </c>
      <c r="U6" s="298"/>
      <c r="V6" s="298"/>
      <c r="W6" s="283" t="s">
        <v>18</v>
      </c>
      <c r="X6" s="283"/>
      <c r="Y6" s="298"/>
      <c r="Z6" s="298"/>
      <c r="AA6" s="298"/>
      <c r="AB6" s="283" t="s">
        <v>18</v>
      </c>
      <c r="AC6" s="283"/>
      <c r="AD6" s="298"/>
      <c r="AE6" s="298"/>
      <c r="AF6" s="298"/>
      <c r="AG6" s="284" t="s">
        <v>18</v>
      </c>
      <c r="AH6" s="284"/>
      <c r="AI6" s="299"/>
      <c r="AJ6" s="299"/>
      <c r="AK6" s="299"/>
      <c r="AL6" s="284" t="s">
        <v>18</v>
      </c>
      <c r="AM6" s="284"/>
      <c r="AN6" s="299"/>
      <c r="AO6" s="299"/>
      <c r="AP6" s="299"/>
      <c r="AQ6" s="284" t="s">
        <v>63</v>
      </c>
      <c r="AR6" s="284"/>
      <c r="AS6" s="300">
        <f aca="true" t="shared" si="0" ref="AS6:AS21">IF(SUM(J6:AN6)=0,0,SUM(J6:AN6))</f>
        <v>534</v>
      </c>
      <c r="AT6" s="300"/>
      <c r="AU6" s="300"/>
      <c r="AV6" s="300"/>
      <c r="AW6" s="213" t="s">
        <v>93</v>
      </c>
      <c r="AX6" s="213"/>
      <c r="AY6" s="213"/>
      <c r="AZ6" s="186">
        <v>1</v>
      </c>
      <c r="BA6" s="186"/>
      <c r="BB6" s="301">
        <v>16</v>
      </c>
      <c r="BC6" s="301"/>
      <c r="BD6" s="301"/>
      <c r="BE6" s="301"/>
      <c r="BF6" s="301"/>
      <c r="BG6" s="287" t="s">
        <v>94</v>
      </c>
      <c r="BH6" s="287"/>
      <c r="BI6" s="287"/>
      <c r="BJ6" s="287"/>
      <c r="BK6" s="287"/>
      <c r="BL6" s="288" t="s">
        <v>63</v>
      </c>
      <c r="BM6" s="288"/>
      <c r="BN6" s="302">
        <f>BB6/(Vevoppskrift!$BG$8)</f>
        <v>1.1428571428571428</v>
      </c>
      <c r="BO6" s="302"/>
      <c r="BP6" s="302"/>
      <c r="BQ6" s="302"/>
      <c r="BR6" s="302"/>
      <c r="BS6" s="290" t="s">
        <v>25</v>
      </c>
      <c r="BT6" s="290"/>
      <c r="BU6" s="290"/>
      <c r="BV6" s="303">
        <v>12</v>
      </c>
      <c r="BW6" s="303"/>
      <c r="BX6" s="303"/>
      <c r="BY6" s="287" t="s">
        <v>110</v>
      </c>
      <c r="BZ6" s="287"/>
      <c r="CA6" s="287"/>
      <c r="CB6" s="287"/>
      <c r="CC6" s="287"/>
      <c r="CD6" s="287"/>
      <c r="CE6" s="287"/>
      <c r="CF6" s="16"/>
      <c r="CP6" s="16"/>
      <c r="CZ6" s="19"/>
      <c r="DA6" s="14"/>
      <c r="DB6" s="14"/>
      <c r="DC6" s="14"/>
      <c r="DD6" s="14"/>
      <c r="DE6" s="14"/>
      <c r="DF6" s="14"/>
      <c r="DG6" s="14"/>
      <c r="DH6" s="14"/>
      <c r="DI6" s="14"/>
      <c r="DJ6" s="16"/>
      <c r="DL6" s="17"/>
    </row>
    <row r="7" spans="3:116" ht="6.75" customHeight="1">
      <c r="C7" s="13"/>
      <c r="D7" s="292" t="s">
        <v>96</v>
      </c>
      <c r="E7" s="292"/>
      <c r="F7" s="292"/>
      <c r="G7" s="292"/>
      <c r="H7" s="292"/>
      <c r="I7" s="292"/>
      <c r="J7" s="298">
        <v>292</v>
      </c>
      <c r="K7" s="298"/>
      <c r="L7" s="298"/>
      <c r="M7" s="283" t="s">
        <v>18</v>
      </c>
      <c r="N7" s="283"/>
      <c r="O7" s="298">
        <v>96</v>
      </c>
      <c r="P7" s="298"/>
      <c r="Q7" s="298"/>
      <c r="R7" s="283" t="s">
        <v>18</v>
      </c>
      <c r="S7" s="283"/>
      <c r="T7" s="298">
        <v>68</v>
      </c>
      <c r="U7" s="298"/>
      <c r="V7" s="298"/>
      <c r="W7" s="283" t="s">
        <v>18</v>
      </c>
      <c r="X7" s="283"/>
      <c r="Y7" s="298"/>
      <c r="Z7" s="298"/>
      <c r="AA7" s="298"/>
      <c r="AB7" s="283" t="s">
        <v>18</v>
      </c>
      <c r="AC7" s="283"/>
      <c r="AD7" s="298"/>
      <c r="AE7" s="298"/>
      <c r="AF7" s="298"/>
      <c r="AG7" s="284" t="s">
        <v>18</v>
      </c>
      <c r="AH7" s="284"/>
      <c r="AI7" s="299"/>
      <c r="AJ7" s="299"/>
      <c r="AK7" s="299"/>
      <c r="AL7" s="284" t="s">
        <v>18</v>
      </c>
      <c r="AM7" s="284"/>
      <c r="AN7" s="299"/>
      <c r="AO7" s="299"/>
      <c r="AP7" s="299"/>
      <c r="AQ7" s="284" t="s">
        <v>63</v>
      </c>
      <c r="AR7" s="284"/>
      <c r="AS7" s="300">
        <f t="shared" si="0"/>
        <v>456</v>
      </c>
      <c r="AT7" s="300"/>
      <c r="AU7" s="300"/>
      <c r="AV7" s="300"/>
      <c r="AW7" s="213" t="s">
        <v>93</v>
      </c>
      <c r="AX7" s="213"/>
      <c r="AY7" s="213"/>
      <c r="AZ7" s="186"/>
      <c r="BA7" s="186"/>
      <c r="BB7" s="301"/>
      <c r="BC7" s="301"/>
      <c r="BD7" s="301"/>
      <c r="BE7" s="301"/>
      <c r="BF7" s="301"/>
      <c r="BG7" s="287"/>
      <c r="BH7" s="287"/>
      <c r="BI7" s="287"/>
      <c r="BJ7" s="287"/>
      <c r="BK7" s="287"/>
      <c r="BL7" s="288"/>
      <c r="BM7" s="288"/>
      <c r="BN7" s="302"/>
      <c r="BO7" s="302"/>
      <c r="BP7" s="302"/>
      <c r="BQ7" s="302"/>
      <c r="BR7" s="302"/>
      <c r="BS7" s="290"/>
      <c r="BT7" s="290"/>
      <c r="BU7" s="290"/>
      <c r="BV7" s="303"/>
      <c r="BW7" s="303"/>
      <c r="BX7" s="303"/>
      <c r="BY7" s="287"/>
      <c r="BZ7" s="287"/>
      <c r="CA7" s="287"/>
      <c r="CB7" s="287"/>
      <c r="CC7" s="287"/>
      <c r="CD7" s="287"/>
      <c r="CE7" s="287"/>
      <c r="CF7" s="16"/>
      <c r="CP7" s="16"/>
      <c r="CZ7" s="19"/>
      <c r="DA7" s="14"/>
      <c r="DB7" s="14"/>
      <c r="DC7" s="14"/>
      <c r="DD7" s="14"/>
      <c r="DE7" s="14"/>
      <c r="DF7" s="14"/>
      <c r="DG7" s="14"/>
      <c r="DH7" s="14"/>
      <c r="DI7" s="14"/>
      <c r="DJ7" s="16"/>
      <c r="DL7" s="17"/>
    </row>
    <row r="8" spans="3:116" ht="6.75" customHeight="1">
      <c r="C8" s="13"/>
      <c r="D8" s="281" t="s">
        <v>97</v>
      </c>
      <c r="E8" s="281"/>
      <c r="F8" s="281"/>
      <c r="G8" s="281"/>
      <c r="H8" s="281"/>
      <c r="I8" s="281"/>
      <c r="J8" s="298">
        <v>133</v>
      </c>
      <c r="K8" s="298"/>
      <c r="L8" s="298"/>
      <c r="M8" s="283" t="s">
        <v>18</v>
      </c>
      <c r="N8" s="283"/>
      <c r="O8" s="298">
        <v>208</v>
      </c>
      <c r="P8" s="298"/>
      <c r="Q8" s="298"/>
      <c r="R8" s="283" t="s">
        <v>18</v>
      </c>
      <c r="S8" s="283"/>
      <c r="T8" s="298">
        <v>65</v>
      </c>
      <c r="U8" s="298"/>
      <c r="V8" s="298"/>
      <c r="W8" s="283" t="s">
        <v>18</v>
      </c>
      <c r="X8" s="283"/>
      <c r="Y8" s="298"/>
      <c r="Z8" s="298"/>
      <c r="AA8" s="298"/>
      <c r="AB8" s="283" t="s">
        <v>18</v>
      </c>
      <c r="AC8" s="283"/>
      <c r="AD8" s="298"/>
      <c r="AE8" s="298"/>
      <c r="AF8" s="298"/>
      <c r="AG8" s="284" t="s">
        <v>18</v>
      </c>
      <c r="AH8" s="284"/>
      <c r="AI8" s="299"/>
      <c r="AJ8" s="299"/>
      <c r="AK8" s="299"/>
      <c r="AL8" s="284" t="s">
        <v>18</v>
      </c>
      <c r="AM8" s="284"/>
      <c r="AN8" s="299"/>
      <c r="AO8" s="299"/>
      <c r="AP8" s="299"/>
      <c r="AQ8" s="284" t="s">
        <v>63</v>
      </c>
      <c r="AR8" s="284"/>
      <c r="AS8" s="300">
        <f t="shared" si="0"/>
        <v>406</v>
      </c>
      <c r="AT8" s="300"/>
      <c r="AU8" s="300"/>
      <c r="AV8" s="300"/>
      <c r="AW8" s="213" t="s">
        <v>93</v>
      </c>
      <c r="AX8" s="213"/>
      <c r="AY8" s="213"/>
      <c r="AZ8" s="186">
        <v>2</v>
      </c>
      <c r="BA8" s="186"/>
      <c r="BB8" s="301">
        <v>200</v>
      </c>
      <c r="BC8" s="301"/>
      <c r="BD8" s="301"/>
      <c r="BE8" s="301"/>
      <c r="BF8" s="301"/>
      <c r="BG8" s="287" t="s">
        <v>94</v>
      </c>
      <c r="BH8" s="287"/>
      <c r="BI8" s="287"/>
      <c r="BJ8" s="287"/>
      <c r="BK8" s="287"/>
      <c r="BL8" s="288" t="s">
        <v>63</v>
      </c>
      <c r="BM8" s="288"/>
      <c r="BN8" s="302">
        <f>BB8/(Vevoppskrift!$BG$8)</f>
        <v>14.285714285714286</v>
      </c>
      <c r="BO8" s="302"/>
      <c r="BP8" s="302"/>
      <c r="BQ8" s="302"/>
      <c r="BR8" s="302"/>
      <c r="BS8" s="290" t="s">
        <v>25</v>
      </c>
      <c r="BT8" s="290"/>
      <c r="BU8" s="290"/>
      <c r="BV8" s="303">
        <v>8</v>
      </c>
      <c r="BW8" s="303"/>
      <c r="BX8" s="303"/>
      <c r="BY8" s="287" t="s">
        <v>110</v>
      </c>
      <c r="BZ8" s="287"/>
      <c r="CA8" s="287"/>
      <c r="CB8" s="287"/>
      <c r="CC8" s="287"/>
      <c r="CD8" s="287"/>
      <c r="CE8" s="287"/>
      <c r="CF8" s="16"/>
      <c r="CP8" s="16"/>
      <c r="CZ8" s="19"/>
      <c r="DA8" s="14"/>
      <c r="DB8" s="14"/>
      <c r="DC8" s="14"/>
      <c r="DD8" s="14"/>
      <c r="DE8" s="14"/>
      <c r="DF8" s="14"/>
      <c r="DG8" s="14"/>
      <c r="DH8" s="14"/>
      <c r="DI8" s="14"/>
      <c r="DJ8" s="16"/>
      <c r="DL8" s="17"/>
    </row>
    <row r="9" spans="3:116" ht="6.75" customHeight="1">
      <c r="C9" s="13"/>
      <c r="D9" s="292" t="s">
        <v>98</v>
      </c>
      <c r="E9" s="292"/>
      <c r="F9" s="292"/>
      <c r="G9" s="292"/>
      <c r="H9" s="292"/>
      <c r="I9" s="292"/>
      <c r="J9" s="298">
        <v>94</v>
      </c>
      <c r="K9" s="298"/>
      <c r="L9" s="298"/>
      <c r="M9" s="283" t="s">
        <v>18</v>
      </c>
      <c r="N9" s="283"/>
      <c r="O9" s="298">
        <v>344</v>
      </c>
      <c r="P9" s="298"/>
      <c r="Q9" s="298"/>
      <c r="R9" s="283" t="s">
        <v>18</v>
      </c>
      <c r="S9" s="283"/>
      <c r="T9" s="298">
        <v>47</v>
      </c>
      <c r="U9" s="298"/>
      <c r="V9" s="298"/>
      <c r="W9" s="283" t="s">
        <v>18</v>
      </c>
      <c r="X9" s="283"/>
      <c r="Y9" s="298"/>
      <c r="Z9" s="298"/>
      <c r="AA9" s="298"/>
      <c r="AB9" s="283" t="s">
        <v>18</v>
      </c>
      <c r="AC9" s="283"/>
      <c r="AD9" s="298"/>
      <c r="AE9" s="298"/>
      <c r="AF9" s="298"/>
      <c r="AG9" s="284" t="s">
        <v>18</v>
      </c>
      <c r="AH9" s="284"/>
      <c r="AI9" s="299"/>
      <c r="AJ9" s="299"/>
      <c r="AK9" s="299"/>
      <c r="AL9" s="284" t="s">
        <v>18</v>
      </c>
      <c r="AM9" s="284"/>
      <c r="AN9" s="299"/>
      <c r="AO9" s="299"/>
      <c r="AP9" s="299"/>
      <c r="AQ9" s="284" t="s">
        <v>63</v>
      </c>
      <c r="AR9" s="284"/>
      <c r="AS9" s="300">
        <f t="shared" si="0"/>
        <v>485</v>
      </c>
      <c r="AT9" s="300"/>
      <c r="AU9" s="300"/>
      <c r="AV9" s="300"/>
      <c r="AW9" s="213"/>
      <c r="AX9" s="213"/>
      <c r="AY9" s="213"/>
      <c r="AZ9" s="186"/>
      <c r="BA9" s="186"/>
      <c r="BB9" s="301"/>
      <c r="BC9" s="301"/>
      <c r="BD9" s="301"/>
      <c r="BE9" s="301"/>
      <c r="BF9" s="301"/>
      <c r="BG9" s="287"/>
      <c r="BH9" s="287"/>
      <c r="BI9" s="287"/>
      <c r="BJ9" s="287"/>
      <c r="BK9" s="287"/>
      <c r="BL9" s="288"/>
      <c r="BM9" s="288"/>
      <c r="BN9" s="302"/>
      <c r="BO9" s="302"/>
      <c r="BP9" s="302"/>
      <c r="BQ9" s="302"/>
      <c r="BR9" s="302"/>
      <c r="BS9" s="290"/>
      <c r="BT9" s="290"/>
      <c r="BU9" s="290"/>
      <c r="BV9" s="303"/>
      <c r="BW9" s="303"/>
      <c r="BX9" s="303"/>
      <c r="BY9" s="287"/>
      <c r="BZ9" s="287"/>
      <c r="CA9" s="287"/>
      <c r="CB9" s="287"/>
      <c r="CC9" s="287"/>
      <c r="CD9" s="287"/>
      <c r="CE9" s="287"/>
      <c r="CF9" s="16"/>
      <c r="CP9" s="16"/>
      <c r="CZ9" s="19"/>
      <c r="DA9" s="14"/>
      <c r="DB9" s="14"/>
      <c r="DC9" s="14"/>
      <c r="DD9" s="14"/>
      <c r="DE9" s="14"/>
      <c r="DF9" s="14"/>
      <c r="DG9" s="14"/>
      <c r="DH9" s="14"/>
      <c r="DI9" s="14"/>
      <c r="DJ9" s="16"/>
      <c r="DL9" s="17"/>
    </row>
    <row r="10" spans="3:116" ht="6.75" customHeight="1">
      <c r="C10" s="13"/>
      <c r="D10" s="281" t="s">
        <v>99</v>
      </c>
      <c r="E10" s="281"/>
      <c r="F10" s="281"/>
      <c r="G10" s="281"/>
      <c r="H10" s="281"/>
      <c r="I10" s="281"/>
      <c r="J10" s="298"/>
      <c r="K10" s="298"/>
      <c r="L10" s="298"/>
      <c r="M10" s="283" t="s">
        <v>18</v>
      </c>
      <c r="N10" s="283"/>
      <c r="O10" s="298"/>
      <c r="P10" s="298"/>
      <c r="Q10" s="298"/>
      <c r="R10" s="283" t="s">
        <v>18</v>
      </c>
      <c r="S10" s="283"/>
      <c r="T10" s="298"/>
      <c r="U10" s="298"/>
      <c r="V10" s="298"/>
      <c r="W10" s="283" t="s">
        <v>18</v>
      </c>
      <c r="X10" s="283"/>
      <c r="Y10" s="298"/>
      <c r="Z10" s="298"/>
      <c r="AA10" s="298"/>
      <c r="AB10" s="283" t="s">
        <v>18</v>
      </c>
      <c r="AC10" s="283"/>
      <c r="AD10" s="298"/>
      <c r="AE10" s="298"/>
      <c r="AF10" s="298"/>
      <c r="AG10" s="284" t="s">
        <v>18</v>
      </c>
      <c r="AH10" s="284"/>
      <c r="AI10" s="299"/>
      <c r="AJ10" s="299"/>
      <c r="AK10" s="299"/>
      <c r="AL10" s="284" t="s">
        <v>18</v>
      </c>
      <c r="AM10" s="284"/>
      <c r="AN10" s="299"/>
      <c r="AO10" s="299"/>
      <c r="AP10" s="299"/>
      <c r="AQ10" s="284" t="s">
        <v>63</v>
      </c>
      <c r="AR10" s="284"/>
      <c r="AS10" s="300">
        <f t="shared" si="0"/>
        <v>0</v>
      </c>
      <c r="AT10" s="300"/>
      <c r="AU10" s="300"/>
      <c r="AV10" s="300"/>
      <c r="AW10" s="213" t="s">
        <v>93</v>
      </c>
      <c r="AX10" s="213"/>
      <c r="AY10" s="213"/>
      <c r="AZ10" s="186">
        <v>3</v>
      </c>
      <c r="BA10" s="186"/>
      <c r="BB10" s="301">
        <v>83</v>
      </c>
      <c r="BC10" s="301"/>
      <c r="BD10" s="301"/>
      <c r="BE10" s="301"/>
      <c r="BF10" s="301"/>
      <c r="BG10" s="287" t="s">
        <v>94</v>
      </c>
      <c r="BH10" s="287"/>
      <c r="BI10" s="287"/>
      <c r="BJ10" s="287"/>
      <c r="BK10" s="287"/>
      <c r="BL10" s="288" t="s">
        <v>63</v>
      </c>
      <c r="BM10" s="288"/>
      <c r="BN10" s="302">
        <f>BB10/(Vevoppskrift!$BG$8)</f>
        <v>5.928571428571429</v>
      </c>
      <c r="BO10" s="302"/>
      <c r="BP10" s="302"/>
      <c r="BQ10" s="302"/>
      <c r="BR10" s="302"/>
      <c r="BS10" s="290" t="s">
        <v>25</v>
      </c>
      <c r="BT10" s="290"/>
      <c r="BU10" s="290"/>
      <c r="BV10" s="303">
        <v>1</v>
      </c>
      <c r="BW10" s="303"/>
      <c r="BX10" s="303"/>
      <c r="BY10" s="287" t="s">
        <v>110</v>
      </c>
      <c r="BZ10" s="287"/>
      <c r="CA10" s="287"/>
      <c r="CB10" s="287"/>
      <c r="CC10" s="287"/>
      <c r="CD10" s="287"/>
      <c r="CE10" s="287"/>
      <c r="CF10" s="16"/>
      <c r="CP10" s="16"/>
      <c r="CZ10" s="19"/>
      <c r="DA10" s="14"/>
      <c r="DB10" s="14"/>
      <c r="DC10" s="14"/>
      <c r="DD10" s="14"/>
      <c r="DE10" s="14"/>
      <c r="DF10" s="14"/>
      <c r="DG10" s="14"/>
      <c r="DH10" s="14"/>
      <c r="DI10" s="14"/>
      <c r="DJ10" s="16"/>
      <c r="DL10" s="17"/>
    </row>
    <row r="11" spans="3:116" ht="6.75" customHeight="1">
      <c r="C11" s="13"/>
      <c r="D11" s="292" t="s">
        <v>100</v>
      </c>
      <c r="E11" s="292"/>
      <c r="F11" s="292"/>
      <c r="G11" s="292"/>
      <c r="H11" s="292"/>
      <c r="I11" s="292"/>
      <c r="J11" s="298"/>
      <c r="K11" s="298"/>
      <c r="L11" s="298"/>
      <c r="M11" s="283" t="s">
        <v>18</v>
      </c>
      <c r="N11" s="283"/>
      <c r="O11" s="298"/>
      <c r="P11" s="298"/>
      <c r="Q11" s="298"/>
      <c r="R11" s="283" t="s">
        <v>18</v>
      </c>
      <c r="S11" s="283"/>
      <c r="T11" s="298"/>
      <c r="U11" s="298"/>
      <c r="V11" s="298"/>
      <c r="W11" s="283" t="s">
        <v>18</v>
      </c>
      <c r="X11" s="283"/>
      <c r="Y11" s="298"/>
      <c r="Z11" s="298"/>
      <c r="AA11" s="298"/>
      <c r="AB11" s="283" t="s">
        <v>18</v>
      </c>
      <c r="AC11" s="283"/>
      <c r="AD11" s="298"/>
      <c r="AE11" s="298"/>
      <c r="AF11" s="298"/>
      <c r="AG11" s="284" t="s">
        <v>18</v>
      </c>
      <c r="AH11" s="284"/>
      <c r="AI11" s="299"/>
      <c r="AJ11" s="299"/>
      <c r="AK11" s="299"/>
      <c r="AL11" s="284" t="s">
        <v>18</v>
      </c>
      <c r="AM11" s="284"/>
      <c r="AN11" s="299"/>
      <c r="AO11" s="299"/>
      <c r="AP11" s="299"/>
      <c r="AQ11" s="284" t="s">
        <v>63</v>
      </c>
      <c r="AR11" s="284"/>
      <c r="AS11" s="300">
        <f t="shared" si="0"/>
        <v>0</v>
      </c>
      <c r="AT11" s="300"/>
      <c r="AU11" s="300"/>
      <c r="AV11" s="300"/>
      <c r="AW11" s="213"/>
      <c r="AX11" s="213"/>
      <c r="AY11" s="213"/>
      <c r="AZ11" s="186"/>
      <c r="BA11" s="186"/>
      <c r="BB11" s="301"/>
      <c r="BC11" s="301"/>
      <c r="BD11" s="301"/>
      <c r="BE11" s="301"/>
      <c r="BF11" s="301"/>
      <c r="BG11" s="287"/>
      <c r="BH11" s="287"/>
      <c r="BI11" s="287"/>
      <c r="BJ11" s="287"/>
      <c r="BK11" s="287"/>
      <c r="BL11" s="288"/>
      <c r="BM11" s="288"/>
      <c r="BN11" s="302"/>
      <c r="BO11" s="302"/>
      <c r="BP11" s="302"/>
      <c r="BQ11" s="302"/>
      <c r="BR11" s="302"/>
      <c r="BS11" s="290"/>
      <c r="BT11" s="290"/>
      <c r="BU11" s="290"/>
      <c r="BV11" s="303"/>
      <c r="BW11" s="303"/>
      <c r="BX11" s="303"/>
      <c r="BY11" s="287"/>
      <c r="BZ11" s="287"/>
      <c r="CA11" s="287"/>
      <c r="CB11" s="287"/>
      <c r="CC11" s="287"/>
      <c r="CD11" s="287"/>
      <c r="CE11" s="287"/>
      <c r="CF11" s="16"/>
      <c r="CP11" s="16"/>
      <c r="CZ11" s="19"/>
      <c r="DA11" s="14"/>
      <c r="DB11" s="14"/>
      <c r="DC11" s="14"/>
      <c r="DD11" s="14"/>
      <c r="DE11" s="14"/>
      <c r="DF11" s="14"/>
      <c r="DG11" s="14"/>
      <c r="DH11" s="14"/>
      <c r="DI11" s="14"/>
      <c r="DJ11" s="16"/>
      <c r="DL11" s="17"/>
    </row>
    <row r="12" spans="3:116" ht="6.75" customHeight="1">
      <c r="C12" s="13"/>
      <c r="D12" s="281" t="s">
        <v>101</v>
      </c>
      <c r="E12" s="281"/>
      <c r="F12" s="281"/>
      <c r="G12" s="281"/>
      <c r="H12" s="281"/>
      <c r="I12" s="281"/>
      <c r="J12" s="298"/>
      <c r="K12" s="298"/>
      <c r="L12" s="298"/>
      <c r="M12" s="283" t="s">
        <v>18</v>
      </c>
      <c r="N12" s="283"/>
      <c r="O12" s="298"/>
      <c r="P12" s="298"/>
      <c r="Q12" s="298"/>
      <c r="R12" s="283" t="s">
        <v>18</v>
      </c>
      <c r="S12" s="283"/>
      <c r="T12" s="298"/>
      <c r="U12" s="298"/>
      <c r="V12" s="298"/>
      <c r="W12" s="283" t="s">
        <v>18</v>
      </c>
      <c r="X12" s="283"/>
      <c r="Y12" s="298"/>
      <c r="Z12" s="298"/>
      <c r="AA12" s="298"/>
      <c r="AB12" s="283" t="s">
        <v>18</v>
      </c>
      <c r="AC12" s="283"/>
      <c r="AD12" s="298"/>
      <c r="AE12" s="298"/>
      <c r="AF12" s="298"/>
      <c r="AG12" s="284" t="s">
        <v>18</v>
      </c>
      <c r="AH12" s="284"/>
      <c r="AI12" s="299"/>
      <c r="AJ12" s="299"/>
      <c r="AK12" s="299"/>
      <c r="AL12" s="284" t="s">
        <v>18</v>
      </c>
      <c r="AM12" s="284"/>
      <c r="AN12" s="299"/>
      <c r="AO12" s="299"/>
      <c r="AP12" s="299"/>
      <c r="AQ12" s="284" t="s">
        <v>63</v>
      </c>
      <c r="AR12" s="284"/>
      <c r="AS12" s="300">
        <f t="shared" si="0"/>
        <v>0</v>
      </c>
      <c r="AT12" s="300"/>
      <c r="AU12" s="300"/>
      <c r="AV12" s="300"/>
      <c r="AW12" s="213" t="s">
        <v>93</v>
      </c>
      <c r="AX12" s="213"/>
      <c r="AY12" s="213"/>
      <c r="AZ12" s="186">
        <v>4</v>
      </c>
      <c r="BA12" s="186"/>
      <c r="BB12" s="301">
        <v>6</v>
      </c>
      <c r="BC12" s="301"/>
      <c r="BD12" s="301"/>
      <c r="BE12" s="301"/>
      <c r="BF12" s="301"/>
      <c r="BG12" s="287" t="s">
        <v>94</v>
      </c>
      <c r="BH12" s="287"/>
      <c r="BI12" s="287"/>
      <c r="BJ12" s="287"/>
      <c r="BK12" s="287"/>
      <c r="BL12" s="288" t="s">
        <v>63</v>
      </c>
      <c r="BM12" s="288"/>
      <c r="BN12" s="302">
        <f>BB12/(Vevoppskrift!$BG$8)</f>
        <v>0.42857142857142855</v>
      </c>
      <c r="BO12" s="302"/>
      <c r="BP12" s="302"/>
      <c r="BQ12" s="302"/>
      <c r="BR12" s="302"/>
      <c r="BS12" s="290" t="s">
        <v>25</v>
      </c>
      <c r="BT12" s="290"/>
      <c r="BU12" s="290"/>
      <c r="BV12" s="303">
        <v>1</v>
      </c>
      <c r="BW12" s="303"/>
      <c r="BX12" s="303"/>
      <c r="BY12" s="287" t="s">
        <v>110</v>
      </c>
      <c r="BZ12" s="287"/>
      <c r="CA12" s="287"/>
      <c r="CB12" s="287"/>
      <c r="CC12" s="287"/>
      <c r="CD12" s="287"/>
      <c r="CE12" s="287"/>
      <c r="CF12" s="16"/>
      <c r="CP12" s="16"/>
      <c r="CZ12" s="19"/>
      <c r="DA12" s="14"/>
      <c r="DB12" s="14"/>
      <c r="DC12" s="14"/>
      <c r="DD12" s="14"/>
      <c r="DE12" s="14"/>
      <c r="DF12" s="14"/>
      <c r="DG12" s="14"/>
      <c r="DH12" s="14"/>
      <c r="DI12" s="14"/>
      <c r="DJ12" s="16"/>
      <c r="DL12" s="17"/>
    </row>
    <row r="13" spans="3:116" ht="6.75" customHeight="1">
      <c r="C13" s="13"/>
      <c r="D13" s="292" t="s">
        <v>102</v>
      </c>
      <c r="E13" s="292"/>
      <c r="F13" s="292"/>
      <c r="G13" s="292"/>
      <c r="H13" s="292"/>
      <c r="I13" s="292"/>
      <c r="J13" s="298"/>
      <c r="K13" s="298"/>
      <c r="L13" s="298"/>
      <c r="M13" s="283" t="s">
        <v>18</v>
      </c>
      <c r="N13" s="283"/>
      <c r="O13" s="298"/>
      <c r="P13" s="298"/>
      <c r="Q13" s="298"/>
      <c r="R13" s="283" t="s">
        <v>18</v>
      </c>
      <c r="S13" s="283"/>
      <c r="T13" s="298"/>
      <c r="U13" s="298"/>
      <c r="V13" s="298"/>
      <c r="W13" s="283" t="s">
        <v>18</v>
      </c>
      <c r="X13" s="283"/>
      <c r="Y13" s="298"/>
      <c r="Z13" s="298"/>
      <c r="AA13" s="298"/>
      <c r="AB13" s="283" t="s">
        <v>18</v>
      </c>
      <c r="AC13" s="283"/>
      <c r="AD13" s="298"/>
      <c r="AE13" s="298"/>
      <c r="AF13" s="298"/>
      <c r="AG13" s="284" t="s">
        <v>18</v>
      </c>
      <c r="AH13" s="284"/>
      <c r="AI13" s="299"/>
      <c r="AJ13" s="299"/>
      <c r="AK13" s="299"/>
      <c r="AL13" s="284" t="s">
        <v>18</v>
      </c>
      <c r="AM13" s="284"/>
      <c r="AN13" s="299"/>
      <c r="AO13" s="299"/>
      <c r="AP13" s="299"/>
      <c r="AQ13" s="284" t="s">
        <v>63</v>
      </c>
      <c r="AR13" s="284"/>
      <c r="AS13" s="300">
        <f t="shared" si="0"/>
        <v>0</v>
      </c>
      <c r="AT13" s="300"/>
      <c r="AU13" s="300"/>
      <c r="AV13" s="300"/>
      <c r="AW13" s="213"/>
      <c r="AX13" s="213"/>
      <c r="AY13" s="213"/>
      <c r="AZ13" s="186"/>
      <c r="BA13" s="186"/>
      <c r="BB13" s="301"/>
      <c r="BC13" s="301"/>
      <c r="BD13" s="301"/>
      <c r="BE13" s="301"/>
      <c r="BF13" s="301"/>
      <c r="BG13" s="287"/>
      <c r="BH13" s="287"/>
      <c r="BI13" s="287"/>
      <c r="BJ13" s="287"/>
      <c r="BK13" s="287"/>
      <c r="BL13" s="288"/>
      <c r="BM13" s="288"/>
      <c r="BN13" s="302"/>
      <c r="BO13" s="302"/>
      <c r="BP13" s="302"/>
      <c r="BQ13" s="302"/>
      <c r="BR13" s="302"/>
      <c r="BS13" s="290"/>
      <c r="BT13" s="290"/>
      <c r="BU13" s="290"/>
      <c r="BV13" s="303"/>
      <c r="BW13" s="303"/>
      <c r="BX13" s="303"/>
      <c r="BY13" s="287"/>
      <c r="BZ13" s="287"/>
      <c r="CA13" s="287"/>
      <c r="CB13" s="287"/>
      <c r="CC13" s="287"/>
      <c r="CD13" s="287"/>
      <c r="CE13" s="287"/>
      <c r="CF13" s="16"/>
      <c r="CP13" s="16"/>
      <c r="CZ13" s="19"/>
      <c r="DA13" s="14"/>
      <c r="DB13" s="14"/>
      <c r="DC13" s="14"/>
      <c r="DD13" s="14"/>
      <c r="DE13" s="14"/>
      <c r="DF13" s="14"/>
      <c r="DG13" s="14"/>
      <c r="DH13" s="14" t="s">
        <v>111</v>
      </c>
      <c r="DI13" s="14"/>
      <c r="DJ13" s="16"/>
      <c r="DL13" s="17"/>
    </row>
    <row r="14" spans="3:116" ht="6.75" customHeight="1">
      <c r="C14" s="13"/>
      <c r="D14" s="281" t="s">
        <v>103</v>
      </c>
      <c r="E14" s="281"/>
      <c r="F14" s="281"/>
      <c r="G14" s="281"/>
      <c r="H14" s="281"/>
      <c r="I14" s="281"/>
      <c r="J14" s="298"/>
      <c r="K14" s="298"/>
      <c r="L14" s="298"/>
      <c r="M14" s="283" t="s">
        <v>18</v>
      </c>
      <c r="N14" s="283"/>
      <c r="O14" s="298"/>
      <c r="P14" s="298"/>
      <c r="Q14" s="298"/>
      <c r="R14" s="283" t="s">
        <v>18</v>
      </c>
      <c r="S14" s="283"/>
      <c r="T14" s="298"/>
      <c r="U14" s="298"/>
      <c r="V14" s="298"/>
      <c r="W14" s="283" t="s">
        <v>18</v>
      </c>
      <c r="X14" s="283"/>
      <c r="Y14" s="298"/>
      <c r="Z14" s="298"/>
      <c r="AA14" s="298"/>
      <c r="AB14" s="283" t="s">
        <v>18</v>
      </c>
      <c r="AC14" s="283"/>
      <c r="AD14" s="298"/>
      <c r="AE14" s="298"/>
      <c r="AF14" s="298"/>
      <c r="AG14" s="284" t="s">
        <v>18</v>
      </c>
      <c r="AH14" s="284"/>
      <c r="AI14" s="299"/>
      <c r="AJ14" s="299"/>
      <c r="AK14" s="299"/>
      <c r="AL14" s="284" t="s">
        <v>18</v>
      </c>
      <c r="AM14" s="284"/>
      <c r="AN14" s="299"/>
      <c r="AO14" s="299"/>
      <c r="AP14" s="299"/>
      <c r="AQ14" s="284" t="s">
        <v>63</v>
      </c>
      <c r="AR14" s="284"/>
      <c r="AS14" s="300">
        <f t="shared" si="0"/>
        <v>0</v>
      </c>
      <c r="AT14" s="300"/>
      <c r="AU14" s="300"/>
      <c r="AV14" s="300"/>
      <c r="AW14" s="213" t="s">
        <v>93</v>
      </c>
      <c r="AX14" s="213"/>
      <c r="AY14" s="213"/>
      <c r="AZ14" s="186">
        <v>5</v>
      </c>
      <c r="BA14" s="186"/>
      <c r="BB14" s="301"/>
      <c r="BC14" s="301"/>
      <c r="BD14" s="301"/>
      <c r="BE14" s="301"/>
      <c r="BF14" s="301"/>
      <c r="BG14" s="287" t="s">
        <v>94</v>
      </c>
      <c r="BH14" s="287"/>
      <c r="BI14" s="287"/>
      <c r="BJ14" s="287"/>
      <c r="BK14" s="287"/>
      <c r="BL14" s="288" t="s">
        <v>63</v>
      </c>
      <c r="BM14" s="288"/>
      <c r="BN14" s="302">
        <f>BB14/(Vevoppskrift!$BG$8)</f>
        <v>0</v>
      </c>
      <c r="BO14" s="302"/>
      <c r="BP14" s="302"/>
      <c r="BQ14" s="302"/>
      <c r="BR14" s="302"/>
      <c r="BS14" s="290" t="s">
        <v>25</v>
      </c>
      <c r="BT14" s="290"/>
      <c r="BU14" s="290"/>
      <c r="BV14" s="303"/>
      <c r="BW14" s="303"/>
      <c r="BX14" s="303"/>
      <c r="BY14" s="287" t="s">
        <v>110</v>
      </c>
      <c r="BZ14" s="287"/>
      <c r="CA14" s="287"/>
      <c r="CB14" s="287"/>
      <c r="CC14" s="287"/>
      <c r="CD14" s="287"/>
      <c r="CE14" s="287"/>
      <c r="CF14" s="16"/>
      <c r="CP14" s="16"/>
      <c r="CZ14" s="19"/>
      <c r="DA14" s="14"/>
      <c r="DB14" s="14"/>
      <c r="DC14" s="14"/>
      <c r="DD14" s="14"/>
      <c r="DE14" s="14"/>
      <c r="DF14" s="21"/>
      <c r="DG14" s="14"/>
      <c r="DH14" s="14"/>
      <c r="DI14" s="14"/>
      <c r="DJ14" s="16"/>
      <c r="DL14" s="17"/>
    </row>
    <row r="15" spans="3:116" ht="6.75" customHeight="1">
      <c r="C15" s="13"/>
      <c r="D15" s="292" t="s">
        <v>104</v>
      </c>
      <c r="E15" s="292"/>
      <c r="F15" s="292"/>
      <c r="G15" s="292"/>
      <c r="H15" s="292"/>
      <c r="I15" s="292"/>
      <c r="J15" s="298"/>
      <c r="K15" s="298"/>
      <c r="L15" s="298"/>
      <c r="M15" s="283" t="s">
        <v>18</v>
      </c>
      <c r="N15" s="283"/>
      <c r="O15" s="298"/>
      <c r="P15" s="298"/>
      <c r="Q15" s="298"/>
      <c r="R15" s="283" t="s">
        <v>18</v>
      </c>
      <c r="S15" s="283"/>
      <c r="T15" s="298"/>
      <c r="U15" s="298"/>
      <c r="V15" s="298"/>
      <c r="W15" s="283" t="s">
        <v>18</v>
      </c>
      <c r="X15" s="283"/>
      <c r="Y15" s="298"/>
      <c r="Z15" s="298"/>
      <c r="AA15" s="298"/>
      <c r="AB15" s="283" t="s">
        <v>18</v>
      </c>
      <c r="AC15" s="283"/>
      <c r="AD15" s="298"/>
      <c r="AE15" s="298"/>
      <c r="AF15" s="298"/>
      <c r="AG15" s="284" t="s">
        <v>18</v>
      </c>
      <c r="AH15" s="284"/>
      <c r="AI15" s="299"/>
      <c r="AJ15" s="299"/>
      <c r="AK15" s="299"/>
      <c r="AL15" s="284" t="s">
        <v>18</v>
      </c>
      <c r="AM15" s="284"/>
      <c r="AN15" s="299"/>
      <c r="AO15" s="299"/>
      <c r="AP15" s="299"/>
      <c r="AQ15" s="284" t="s">
        <v>63</v>
      </c>
      <c r="AR15" s="284"/>
      <c r="AS15" s="300">
        <f t="shared" si="0"/>
        <v>0</v>
      </c>
      <c r="AT15" s="300"/>
      <c r="AU15" s="300"/>
      <c r="AV15" s="300"/>
      <c r="AW15" s="213"/>
      <c r="AX15" s="213"/>
      <c r="AY15" s="213"/>
      <c r="AZ15" s="186"/>
      <c r="BA15" s="186"/>
      <c r="BB15" s="301"/>
      <c r="BC15" s="301"/>
      <c r="BD15" s="301"/>
      <c r="BE15" s="301"/>
      <c r="BF15" s="301"/>
      <c r="BG15" s="287"/>
      <c r="BH15" s="287"/>
      <c r="BI15" s="287"/>
      <c r="BJ15" s="287"/>
      <c r="BK15" s="287"/>
      <c r="BL15" s="288"/>
      <c r="BM15" s="288"/>
      <c r="BN15" s="302"/>
      <c r="BO15" s="302"/>
      <c r="BP15" s="302"/>
      <c r="BQ15" s="302"/>
      <c r="BR15" s="302"/>
      <c r="BS15" s="290"/>
      <c r="BT15" s="290"/>
      <c r="BU15" s="290"/>
      <c r="BV15" s="303"/>
      <c r="BW15" s="303"/>
      <c r="BX15" s="303"/>
      <c r="BY15" s="287"/>
      <c r="BZ15" s="287"/>
      <c r="CA15" s="287"/>
      <c r="CB15" s="287"/>
      <c r="CC15" s="287"/>
      <c r="CD15" s="287"/>
      <c r="CE15" s="287"/>
      <c r="CF15" s="16"/>
      <c r="CP15" s="16"/>
      <c r="CZ15" s="19"/>
      <c r="DA15" s="14"/>
      <c r="DB15" s="14"/>
      <c r="DC15" s="14"/>
      <c r="DD15" s="14"/>
      <c r="DE15" s="14"/>
      <c r="DF15" s="14"/>
      <c r="DG15" s="14"/>
      <c r="DH15" s="14"/>
      <c r="DI15" s="14" t="s">
        <v>111</v>
      </c>
      <c r="DJ15" s="16"/>
      <c r="DL15" s="17"/>
    </row>
    <row r="16" spans="3:116" ht="6.75" customHeight="1">
      <c r="C16" s="13"/>
      <c r="D16" s="281" t="s">
        <v>105</v>
      </c>
      <c r="E16" s="281"/>
      <c r="F16" s="281"/>
      <c r="G16" s="281"/>
      <c r="H16" s="281"/>
      <c r="I16" s="281"/>
      <c r="J16" s="298"/>
      <c r="K16" s="298"/>
      <c r="L16" s="298"/>
      <c r="M16" s="283" t="s">
        <v>18</v>
      </c>
      <c r="N16" s="283"/>
      <c r="O16" s="304"/>
      <c r="P16" s="304"/>
      <c r="Q16" s="304"/>
      <c r="R16" s="283" t="s">
        <v>18</v>
      </c>
      <c r="S16" s="283"/>
      <c r="T16" s="298"/>
      <c r="U16" s="298"/>
      <c r="V16" s="298"/>
      <c r="W16" s="283" t="s">
        <v>18</v>
      </c>
      <c r="X16" s="283"/>
      <c r="Y16" s="298"/>
      <c r="Z16" s="298"/>
      <c r="AA16" s="298"/>
      <c r="AB16" s="283" t="s">
        <v>18</v>
      </c>
      <c r="AC16" s="283"/>
      <c r="AD16" s="298"/>
      <c r="AE16" s="298"/>
      <c r="AF16" s="298"/>
      <c r="AG16" s="284" t="s">
        <v>18</v>
      </c>
      <c r="AH16" s="284"/>
      <c r="AI16" s="299"/>
      <c r="AJ16" s="299"/>
      <c r="AK16" s="299"/>
      <c r="AL16" s="284" t="s">
        <v>18</v>
      </c>
      <c r="AM16" s="284"/>
      <c r="AN16" s="299"/>
      <c r="AO16" s="299"/>
      <c r="AP16" s="299"/>
      <c r="AQ16" s="284" t="s">
        <v>63</v>
      </c>
      <c r="AR16" s="284"/>
      <c r="AS16" s="300">
        <f t="shared" si="0"/>
        <v>0</v>
      </c>
      <c r="AT16" s="300"/>
      <c r="AU16" s="300"/>
      <c r="AV16" s="300"/>
      <c r="AW16" s="213" t="s">
        <v>93</v>
      </c>
      <c r="AX16" s="213"/>
      <c r="AY16" s="213"/>
      <c r="AZ16" s="186">
        <v>6</v>
      </c>
      <c r="BA16" s="186"/>
      <c r="BB16" s="301"/>
      <c r="BC16" s="301"/>
      <c r="BD16" s="301"/>
      <c r="BE16" s="301"/>
      <c r="BF16" s="301"/>
      <c r="BG16" s="287" t="s">
        <v>94</v>
      </c>
      <c r="BH16" s="287"/>
      <c r="BI16" s="287"/>
      <c r="BJ16" s="287"/>
      <c r="BK16" s="287"/>
      <c r="BL16" s="288" t="s">
        <v>63</v>
      </c>
      <c r="BM16" s="288"/>
      <c r="BN16" s="302">
        <f>BB16/(Vevoppskrift!$BG$8)</f>
        <v>0</v>
      </c>
      <c r="BO16" s="302"/>
      <c r="BP16" s="302"/>
      <c r="BQ16" s="302"/>
      <c r="BR16" s="302"/>
      <c r="BS16" s="290" t="s">
        <v>25</v>
      </c>
      <c r="BT16" s="290"/>
      <c r="BU16" s="290"/>
      <c r="BV16" s="303"/>
      <c r="BW16" s="303"/>
      <c r="BX16" s="303"/>
      <c r="BY16" s="287" t="s">
        <v>110</v>
      </c>
      <c r="BZ16" s="287"/>
      <c r="CA16" s="287"/>
      <c r="CB16" s="287"/>
      <c r="CC16" s="287"/>
      <c r="CD16" s="287"/>
      <c r="CE16" s="287"/>
      <c r="CF16" s="16"/>
      <c r="CP16" s="16"/>
      <c r="CZ16" s="19"/>
      <c r="DA16" s="14"/>
      <c r="DB16" s="14"/>
      <c r="DC16" s="14"/>
      <c r="DD16" s="14"/>
      <c r="DE16" s="14"/>
      <c r="DF16" s="21"/>
      <c r="DG16" s="14"/>
      <c r="DH16" s="14"/>
      <c r="DI16" s="14"/>
      <c r="DJ16" s="16"/>
      <c r="DL16" s="17"/>
    </row>
    <row r="17" spans="3:116" ht="6.75" customHeight="1">
      <c r="C17" s="13"/>
      <c r="D17" s="292" t="s">
        <v>106</v>
      </c>
      <c r="E17" s="292"/>
      <c r="F17" s="292"/>
      <c r="G17" s="292"/>
      <c r="H17" s="292"/>
      <c r="I17" s="292"/>
      <c r="J17" s="298"/>
      <c r="K17" s="298"/>
      <c r="L17" s="298"/>
      <c r="M17" s="283" t="s">
        <v>18</v>
      </c>
      <c r="N17" s="283"/>
      <c r="O17" s="298"/>
      <c r="P17" s="298"/>
      <c r="Q17" s="298"/>
      <c r="R17" s="283" t="s">
        <v>18</v>
      </c>
      <c r="S17" s="283"/>
      <c r="T17" s="298"/>
      <c r="U17" s="298"/>
      <c r="V17" s="298"/>
      <c r="W17" s="283" t="s">
        <v>18</v>
      </c>
      <c r="X17" s="283"/>
      <c r="Y17" s="298"/>
      <c r="Z17" s="298"/>
      <c r="AA17" s="298"/>
      <c r="AB17" s="283" t="s">
        <v>18</v>
      </c>
      <c r="AC17" s="283"/>
      <c r="AD17" s="298"/>
      <c r="AE17" s="298"/>
      <c r="AF17" s="298"/>
      <c r="AG17" s="284" t="s">
        <v>18</v>
      </c>
      <c r="AH17" s="284"/>
      <c r="AI17" s="299"/>
      <c r="AJ17" s="299"/>
      <c r="AK17" s="299"/>
      <c r="AL17" s="284" t="s">
        <v>18</v>
      </c>
      <c r="AM17" s="284"/>
      <c r="AN17" s="299"/>
      <c r="AO17" s="299"/>
      <c r="AP17" s="299"/>
      <c r="AQ17" s="284" t="s">
        <v>63</v>
      </c>
      <c r="AR17" s="284"/>
      <c r="AS17" s="300">
        <f t="shared" si="0"/>
        <v>0</v>
      </c>
      <c r="AT17" s="300"/>
      <c r="AU17" s="300"/>
      <c r="AV17" s="300"/>
      <c r="AW17" s="213"/>
      <c r="AX17" s="213"/>
      <c r="AY17" s="213"/>
      <c r="AZ17" s="186"/>
      <c r="BA17" s="186"/>
      <c r="BB17" s="301"/>
      <c r="BC17" s="301"/>
      <c r="BD17" s="301"/>
      <c r="BE17" s="301"/>
      <c r="BF17" s="301"/>
      <c r="BG17" s="287"/>
      <c r="BH17" s="287"/>
      <c r="BI17" s="287"/>
      <c r="BJ17" s="287"/>
      <c r="BK17" s="287"/>
      <c r="BL17" s="288"/>
      <c r="BM17" s="288"/>
      <c r="BN17" s="302"/>
      <c r="BO17" s="302"/>
      <c r="BP17" s="302"/>
      <c r="BQ17" s="302"/>
      <c r="BR17" s="302"/>
      <c r="BS17" s="290"/>
      <c r="BT17" s="290"/>
      <c r="BU17" s="290"/>
      <c r="BV17" s="303"/>
      <c r="BW17" s="303"/>
      <c r="BX17" s="303"/>
      <c r="BY17" s="287"/>
      <c r="BZ17" s="287"/>
      <c r="CA17" s="287"/>
      <c r="CB17" s="287"/>
      <c r="CC17" s="287"/>
      <c r="CD17" s="287"/>
      <c r="CE17" s="287"/>
      <c r="CF17" s="16"/>
      <c r="CP17" s="16"/>
      <c r="CZ17" s="19"/>
      <c r="DA17" s="14"/>
      <c r="DB17" s="14"/>
      <c r="DC17" s="14"/>
      <c r="DD17" s="14"/>
      <c r="DE17" s="14"/>
      <c r="DF17" s="14"/>
      <c r="DG17" s="14"/>
      <c r="DH17" s="14" t="s">
        <v>111</v>
      </c>
      <c r="DI17" s="14"/>
      <c r="DJ17" s="16"/>
      <c r="DL17" s="17"/>
    </row>
    <row r="18" spans="3:116" ht="6.75" customHeight="1">
      <c r="C18" s="13"/>
      <c r="D18" s="292" t="s">
        <v>112</v>
      </c>
      <c r="E18" s="292"/>
      <c r="F18" s="292"/>
      <c r="G18" s="292"/>
      <c r="H18" s="292"/>
      <c r="I18" s="292"/>
      <c r="J18" s="298"/>
      <c r="K18" s="298"/>
      <c r="L18" s="298"/>
      <c r="M18" s="283" t="s">
        <v>18</v>
      </c>
      <c r="N18" s="283"/>
      <c r="O18" s="298"/>
      <c r="P18" s="298"/>
      <c r="Q18" s="298"/>
      <c r="R18" s="283" t="s">
        <v>18</v>
      </c>
      <c r="S18" s="283"/>
      <c r="T18" s="298"/>
      <c r="U18" s="298"/>
      <c r="V18" s="298"/>
      <c r="W18" s="283" t="s">
        <v>18</v>
      </c>
      <c r="X18" s="283"/>
      <c r="Y18" s="298"/>
      <c r="Z18" s="298"/>
      <c r="AA18" s="298"/>
      <c r="AB18" s="283" t="s">
        <v>18</v>
      </c>
      <c r="AC18" s="283"/>
      <c r="AD18" s="298"/>
      <c r="AE18" s="298"/>
      <c r="AF18" s="298"/>
      <c r="AG18" s="284" t="s">
        <v>18</v>
      </c>
      <c r="AH18" s="284"/>
      <c r="AI18" s="299"/>
      <c r="AJ18" s="299"/>
      <c r="AK18" s="299"/>
      <c r="AL18" s="284" t="s">
        <v>18</v>
      </c>
      <c r="AM18" s="284"/>
      <c r="AN18" s="299"/>
      <c r="AO18" s="299"/>
      <c r="AP18" s="299"/>
      <c r="AQ18" s="284" t="s">
        <v>63</v>
      </c>
      <c r="AR18" s="284"/>
      <c r="AS18" s="300">
        <f t="shared" si="0"/>
        <v>0</v>
      </c>
      <c r="AT18" s="300"/>
      <c r="AU18" s="300"/>
      <c r="AV18" s="300"/>
      <c r="AW18" s="22"/>
      <c r="AX18" s="22"/>
      <c r="AY18" s="22"/>
      <c r="AZ18" s="22"/>
      <c r="BA18" s="22"/>
      <c r="BB18" s="23"/>
      <c r="BC18" s="22"/>
      <c r="BD18" s="22"/>
      <c r="BE18" s="22"/>
      <c r="BF18" s="22"/>
      <c r="BG18" s="22"/>
      <c r="BH18" s="22"/>
      <c r="BI18" s="22"/>
      <c r="BJ18" s="22"/>
      <c r="BK18" s="22"/>
      <c r="BL18" s="23"/>
      <c r="BM18" s="22"/>
      <c r="BN18" s="22"/>
      <c r="BO18" s="22"/>
      <c r="BP18" s="22"/>
      <c r="BQ18" s="22"/>
      <c r="BR18" s="22"/>
      <c r="BS18" s="22"/>
      <c r="BT18" s="22"/>
      <c r="BU18" s="22"/>
      <c r="BV18" s="23"/>
      <c r="BW18" s="22"/>
      <c r="BX18" s="22"/>
      <c r="BY18" s="22"/>
      <c r="BZ18" s="22"/>
      <c r="CA18" s="22"/>
      <c r="CB18" s="22"/>
      <c r="CC18" s="22"/>
      <c r="CD18" s="22"/>
      <c r="CE18" s="22"/>
      <c r="CF18" s="23"/>
      <c r="CG18" s="22"/>
      <c r="CH18" s="22"/>
      <c r="CI18" s="22"/>
      <c r="CJ18" s="22"/>
      <c r="CK18" s="22"/>
      <c r="CL18" s="22"/>
      <c r="CM18" s="22"/>
      <c r="CN18" s="22"/>
      <c r="CO18" s="22"/>
      <c r="CP18" s="23"/>
      <c r="CQ18" s="22"/>
      <c r="CR18" s="22"/>
      <c r="CS18" s="22"/>
      <c r="CT18" s="22"/>
      <c r="CU18" s="22"/>
      <c r="CV18" s="22"/>
      <c r="CW18" s="22"/>
      <c r="CX18" s="22"/>
      <c r="CY18" s="22"/>
      <c r="CZ18" s="19"/>
      <c r="DA18" s="14"/>
      <c r="DB18" s="14"/>
      <c r="DC18" s="14"/>
      <c r="DD18" s="14"/>
      <c r="DE18" s="21"/>
      <c r="DF18" s="14"/>
      <c r="DG18" s="14"/>
      <c r="DH18" s="14"/>
      <c r="DI18" s="14"/>
      <c r="DJ18" s="16"/>
      <c r="DL18" s="17"/>
    </row>
    <row r="19" spans="3:116" ht="6.75" customHeight="1">
      <c r="C19" s="13"/>
      <c r="D19" s="292" t="s">
        <v>113</v>
      </c>
      <c r="E19" s="292"/>
      <c r="F19" s="292"/>
      <c r="G19" s="292"/>
      <c r="H19" s="292"/>
      <c r="I19" s="292"/>
      <c r="J19" s="298"/>
      <c r="K19" s="298"/>
      <c r="L19" s="298"/>
      <c r="M19" s="283" t="s">
        <v>18</v>
      </c>
      <c r="N19" s="283"/>
      <c r="O19" s="298"/>
      <c r="P19" s="298"/>
      <c r="Q19" s="298"/>
      <c r="R19" s="283" t="s">
        <v>18</v>
      </c>
      <c r="S19" s="283"/>
      <c r="T19" s="298"/>
      <c r="U19" s="298"/>
      <c r="V19" s="298"/>
      <c r="W19" s="283" t="s">
        <v>18</v>
      </c>
      <c r="X19" s="283"/>
      <c r="Y19" s="298"/>
      <c r="Z19" s="298"/>
      <c r="AA19" s="298"/>
      <c r="AB19" s="283" t="s">
        <v>18</v>
      </c>
      <c r="AC19" s="283"/>
      <c r="AD19" s="298"/>
      <c r="AE19" s="298"/>
      <c r="AF19" s="298"/>
      <c r="AG19" s="284" t="s">
        <v>18</v>
      </c>
      <c r="AH19" s="284"/>
      <c r="AI19" s="299"/>
      <c r="AJ19" s="299"/>
      <c r="AK19" s="299"/>
      <c r="AL19" s="284" t="s">
        <v>18</v>
      </c>
      <c r="AM19" s="284"/>
      <c r="AN19" s="299"/>
      <c r="AO19" s="299"/>
      <c r="AP19" s="299"/>
      <c r="AQ19" s="284" t="s">
        <v>63</v>
      </c>
      <c r="AR19" s="284"/>
      <c r="AS19" s="300">
        <f t="shared" si="0"/>
        <v>0</v>
      </c>
      <c r="AT19" s="300"/>
      <c r="AU19" s="300"/>
      <c r="AV19" s="300"/>
      <c r="AW19" s="22"/>
      <c r="AX19" s="22"/>
      <c r="AY19" s="22"/>
      <c r="AZ19" s="22"/>
      <c r="BA19" s="22"/>
      <c r="BB19" s="23"/>
      <c r="BC19" s="22"/>
      <c r="BD19" s="22"/>
      <c r="BE19" s="22"/>
      <c r="BF19" s="22"/>
      <c r="BG19" s="22"/>
      <c r="BH19" s="22"/>
      <c r="BI19" s="22"/>
      <c r="BJ19" s="22"/>
      <c r="BK19" s="22"/>
      <c r="BL19" s="23"/>
      <c r="BM19" s="22"/>
      <c r="BN19" s="22"/>
      <c r="BO19" s="22"/>
      <c r="BP19" s="22"/>
      <c r="BQ19" s="22"/>
      <c r="BR19" s="22"/>
      <c r="BS19" s="22"/>
      <c r="BT19" s="22"/>
      <c r="BU19" s="22"/>
      <c r="BV19" s="23"/>
      <c r="BW19" s="22"/>
      <c r="BX19" s="22"/>
      <c r="BY19" s="22"/>
      <c r="BZ19" s="22"/>
      <c r="CA19" s="22"/>
      <c r="CB19" s="22"/>
      <c r="CC19" s="22"/>
      <c r="CD19" s="22"/>
      <c r="CE19" s="22"/>
      <c r="CF19" s="23"/>
      <c r="CG19" s="22"/>
      <c r="CH19" s="22"/>
      <c r="CI19" s="22"/>
      <c r="CJ19" s="22"/>
      <c r="CK19" s="22"/>
      <c r="CL19" s="22"/>
      <c r="CM19" s="22"/>
      <c r="CN19" s="22"/>
      <c r="CO19" s="22"/>
      <c r="CP19" s="23"/>
      <c r="CQ19" s="22"/>
      <c r="CR19" s="22"/>
      <c r="CS19" s="22"/>
      <c r="CT19" s="22"/>
      <c r="CU19" s="22"/>
      <c r="CV19" s="22"/>
      <c r="CW19" s="22"/>
      <c r="CX19" s="22"/>
      <c r="CY19" s="22"/>
      <c r="CZ19" s="19"/>
      <c r="DA19" s="14"/>
      <c r="DB19" s="14"/>
      <c r="DC19" s="14"/>
      <c r="DD19" s="14"/>
      <c r="DE19" s="14"/>
      <c r="DF19" s="14"/>
      <c r="DG19" s="14"/>
      <c r="DH19" s="14"/>
      <c r="DI19" s="14" t="s">
        <v>111</v>
      </c>
      <c r="DJ19" s="16"/>
      <c r="DL19" s="17"/>
    </row>
    <row r="20" spans="3:116" ht="6.75" customHeight="1">
      <c r="C20" s="13"/>
      <c r="D20" s="292" t="s">
        <v>114</v>
      </c>
      <c r="E20" s="292"/>
      <c r="F20" s="292"/>
      <c r="G20" s="292"/>
      <c r="H20" s="292"/>
      <c r="I20" s="292"/>
      <c r="J20" s="298"/>
      <c r="K20" s="298"/>
      <c r="L20" s="298"/>
      <c r="M20" s="283" t="s">
        <v>18</v>
      </c>
      <c r="N20" s="283"/>
      <c r="O20" s="298"/>
      <c r="P20" s="298"/>
      <c r="Q20" s="298"/>
      <c r="R20" s="283" t="s">
        <v>18</v>
      </c>
      <c r="S20" s="283"/>
      <c r="T20" s="298"/>
      <c r="U20" s="298"/>
      <c r="V20" s="298"/>
      <c r="W20" s="283" t="s">
        <v>18</v>
      </c>
      <c r="X20" s="283"/>
      <c r="Y20" s="298"/>
      <c r="Z20" s="298"/>
      <c r="AA20" s="298"/>
      <c r="AB20" s="283" t="s">
        <v>18</v>
      </c>
      <c r="AC20" s="283"/>
      <c r="AD20" s="298"/>
      <c r="AE20" s="298"/>
      <c r="AF20" s="298"/>
      <c r="AG20" s="284" t="s">
        <v>18</v>
      </c>
      <c r="AH20" s="284"/>
      <c r="AI20" s="299"/>
      <c r="AJ20" s="299"/>
      <c r="AK20" s="299"/>
      <c r="AL20" s="284" t="s">
        <v>18</v>
      </c>
      <c r="AM20" s="284"/>
      <c r="AN20" s="299"/>
      <c r="AO20" s="299"/>
      <c r="AP20" s="299"/>
      <c r="AQ20" s="284" t="s">
        <v>63</v>
      </c>
      <c r="AR20" s="284"/>
      <c r="AS20" s="300">
        <f t="shared" si="0"/>
        <v>0</v>
      </c>
      <c r="AT20" s="300"/>
      <c r="AU20" s="300"/>
      <c r="AV20" s="300"/>
      <c r="AW20" s="22"/>
      <c r="AX20" s="22"/>
      <c r="AY20" s="22"/>
      <c r="AZ20" s="22"/>
      <c r="BA20" s="22"/>
      <c r="BB20" s="23"/>
      <c r="BC20" s="22"/>
      <c r="BD20" s="22"/>
      <c r="BE20" s="22"/>
      <c r="BF20" s="22"/>
      <c r="BG20" s="22"/>
      <c r="BH20" s="22"/>
      <c r="BI20" s="22"/>
      <c r="BJ20" s="22"/>
      <c r="BK20" s="22"/>
      <c r="BL20" s="23"/>
      <c r="BM20" s="22"/>
      <c r="BN20" s="22"/>
      <c r="BO20" s="22"/>
      <c r="BP20" s="22"/>
      <c r="BQ20" s="22"/>
      <c r="BR20" s="22"/>
      <c r="BS20" s="22"/>
      <c r="BT20" s="22"/>
      <c r="BU20" s="22"/>
      <c r="BV20" s="23"/>
      <c r="BW20" s="22"/>
      <c r="BX20" s="22"/>
      <c r="BY20" s="22"/>
      <c r="BZ20" s="22"/>
      <c r="CA20" s="22"/>
      <c r="CB20" s="22"/>
      <c r="CC20" s="22"/>
      <c r="CD20" s="22"/>
      <c r="CE20" s="22"/>
      <c r="CF20" s="23"/>
      <c r="CG20" s="22"/>
      <c r="CH20" s="22"/>
      <c r="CI20" s="22"/>
      <c r="CJ20" s="22"/>
      <c r="CK20" s="22"/>
      <c r="CL20" s="22"/>
      <c r="CM20" s="22"/>
      <c r="CN20" s="22"/>
      <c r="CO20" s="22"/>
      <c r="CP20" s="23"/>
      <c r="CQ20" s="22"/>
      <c r="CR20" s="22"/>
      <c r="CS20" s="22"/>
      <c r="CT20" s="22"/>
      <c r="CU20" s="22"/>
      <c r="CV20" s="22"/>
      <c r="CW20" s="22"/>
      <c r="CX20" s="22"/>
      <c r="CY20" s="22"/>
      <c r="CZ20" s="19"/>
      <c r="DA20" s="14"/>
      <c r="DB20" s="14"/>
      <c r="DC20" s="14"/>
      <c r="DD20" s="14"/>
      <c r="DE20" s="21"/>
      <c r="DF20" s="14"/>
      <c r="DG20" s="14"/>
      <c r="DH20" s="14"/>
      <c r="DI20" s="14"/>
      <c r="DJ20" s="16"/>
      <c r="DL20" s="17"/>
    </row>
    <row r="21" spans="3:116" ht="6.75" customHeight="1">
      <c r="C21" s="13"/>
      <c r="D21" s="292" t="s">
        <v>115</v>
      </c>
      <c r="E21" s="292"/>
      <c r="F21" s="292"/>
      <c r="G21" s="292"/>
      <c r="H21" s="292"/>
      <c r="I21" s="292"/>
      <c r="J21" s="298"/>
      <c r="K21" s="298"/>
      <c r="L21" s="298"/>
      <c r="M21" s="283" t="s">
        <v>18</v>
      </c>
      <c r="N21" s="283"/>
      <c r="O21" s="298"/>
      <c r="P21" s="298"/>
      <c r="Q21" s="298"/>
      <c r="R21" s="283" t="s">
        <v>18</v>
      </c>
      <c r="S21" s="283"/>
      <c r="T21" s="298"/>
      <c r="U21" s="298"/>
      <c r="V21" s="298"/>
      <c r="W21" s="283" t="s">
        <v>18</v>
      </c>
      <c r="X21" s="283"/>
      <c r="Y21" s="298"/>
      <c r="Z21" s="298"/>
      <c r="AA21" s="298"/>
      <c r="AB21" s="283" t="s">
        <v>18</v>
      </c>
      <c r="AC21" s="283"/>
      <c r="AD21" s="298"/>
      <c r="AE21" s="298"/>
      <c r="AF21" s="298"/>
      <c r="AG21" s="284" t="s">
        <v>18</v>
      </c>
      <c r="AH21" s="284"/>
      <c r="AI21" s="299"/>
      <c r="AJ21" s="299"/>
      <c r="AK21" s="299"/>
      <c r="AL21" s="284" t="s">
        <v>18</v>
      </c>
      <c r="AM21" s="284"/>
      <c r="AN21" s="299"/>
      <c r="AO21" s="299"/>
      <c r="AP21" s="299"/>
      <c r="AQ21" s="284" t="s">
        <v>63</v>
      </c>
      <c r="AR21" s="284"/>
      <c r="AS21" s="300">
        <f t="shared" si="0"/>
        <v>0</v>
      </c>
      <c r="AT21" s="300"/>
      <c r="AU21" s="300"/>
      <c r="AV21" s="300"/>
      <c r="AW21" s="22"/>
      <c r="AX21" s="22"/>
      <c r="AY21" s="22"/>
      <c r="AZ21" s="22"/>
      <c r="BA21" s="22"/>
      <c r="BB21" s="23"/>
      <c r="BC21" s="22"/>
      <c r="BD21" s="22"/>
      <c r="BE21" s="22"/>
      <c r="BF21" s="22"/>
      <c r="BG21" s="22"/>
      <c r="BH21" s="22"/>
      <c r="BI21" s="22"/>
      <c r="BJ21" s="22"/>
      <c r="BK21" s="22"/>
      <c r="BL21" s="23"/>
      <c r="BM21" s="22"/>
      <c r="BN21" s="22"/>
      <c r="BO21" s="22"/>
      <c r="BP21" s="22"/>
      <c r="BQ21" s="22"/>
      <c r="BR21" s="22"/>
      <c r="BS21" s="22"/>
      <c r="BT21" s="22"/>
      <c r="BU21" s="22"/>
      <c r="BV21" s="23"/>
      <c r="BW21" s="22"/>
      <c r="BX21" s="22"/>
      <c r="BY21" s="22"/>
      <c r="BZ21" s="22"/>
      <c r="CA21" s="22"/>
      <c r="CB21" s="22"/>
      <c r="CC21" s="22"/>
      <c r="CD21" s="22"/>
      <c r="CE21" s="22"/>
      <c r="CF21" s="23"/>
      <c r="CG21" s="22"/>
      <c r="CH21" s="22"/>
      <c r="CI21" s="22"/>
      <c r="CJ21" s="22"/>
      <c r="CK21" s="22"/>
      <c r="CL21" s="22"/>
      <c r="CM21" s="22"/>
      <c r="CN21" s="22"/>
      <c r="CO21" s="22"/>
      <c r="CP21" s="23"/>
      <c r="CQ21" s="22"/>
      <c r="CR21" s="22"/>
      <c r="CS21" s="22"/>
      <c r="CT21" s="22"/>
      <c r="CU21" s="22"/>
      <c r="CV21" s="22"/>
      <c r="CW21" s="22"/>
      <c r="CX21" s="22"/>
      <c r="CY21" s="22"/>
      <c r="CZ21" s="19"/>
      <c r="DA21" s="14"/>
      <c r="DB21" s="14"/>
      <c r="DC21" s="14"/>
      <c r="DD21" s="14"/>
      <c r="DE21" s="14"/>
      <c r="DF21" s="14"/>
      <c r="DG21" s="14"/>
      <c r="DH21" s="14" t="s">
        <v>111</v>
      </c>
      <c r="DI21" s="14"/>
      <c r="DJ21" s="16"/>
      <c r="DL21" s="17"/>
    </row>
    <row r="22" spans="3:116" ht="6.75" customHeight="1">
      <c r="C22" s="13"/>
      <c r="D22" s="23"/>
      <c r="E22" s="22"/>
      <c r="F22" s="24"/>
      <c r="G22" s="24"/>
      <c r="H22" s="24"/>
      <c r="I22" s="24"/>
      <c r="J22" s="24"/>
      <c r="K22" s="24"/>
      <c r="L22" s="24"/>
      <c r="M22" s="24"/>
      <c r="N22" s="25"/>
      <c r="O22" s="24"/>
      <c r="P22" s="24"/>
      <c r="Q22" s="24"/>
      <c r="R22" s="24"/>
      <c r="S22" s="24"/>
      <c r="T22" s="24"/>
      <c r="U22" s="24"/>
      <c r="V22" s="24"/>
      <c r="W22" s="24"/>
      <c r="X22" s="25"/>
      <c r="Y22" s="24"/>
      <c r="Z22" s="24"/>
      <c r="AA22" s="24"/>
      <c r="AB22" s="24"/>
      <c r="AC22" s="24"/>
      <c r="AD22" s="24"/>
      <c r="AE22" s="22"/>
      <c r="AF22" s="22"/>
      <c r="AG22" s="22"/>
      <c r="AH22" s="23"/>
      <c r="AI22" s="22"/>
      <c r="AJ22" s="22"/>
      <c r="AK22" s="22"/>
      <c r="AL22" s="22"/>
      <c r="AM22" s="22"/>
      <c r="AN22" s="22"/>
      <c r="AO22" s="22"/>
      <c r="AP22" s="22"/>
      <c r="AQ22" s="22"/>
      <c r="AR22" s="23"/>
      <c r="AS22" s="22"/>
      <c r="AT22" s="22"/>
      <c r="AU22" s="22"/>
      <c r="AV22" s="22"/>
      <c r="AW22" s="22"/>
      <c r="AX22" s="22"/>
      <c r="AY22" s="22"/>
      <c r="AZ22" s="22"/>
      <c r="BA22" s="22"/>
      <c r="BB22" s="23"/>
      <c r="BC22" s="22"/>
      <c r="BD22" s="22"/>
      <c r="BE22" s="22"/>
      <c r="BF22" s="22"/>
      <c r="BG22" s="22"/>
      <c r="BH22" s="22"/>
      <c r="BI22" s="22"/>
      <c r="BJ22" s="22"/>
      <c r="BK22" s="22"/>
      <c r="BL22" s="23"/>
      <c r="BM22" s="22"/>
      <c r="BN22" s="22"/>
      <c r="BO22" s="22"/>
      <c r="BP22" s="22"/>
      <c r="BQ22" s="22"/>
      <c r="BR22" s="22"/>
      <c r="BS22" s="22"/>
      <c r="BT22" s="22"/>
      <c r="BU22" s="22"/>
      <c r="BV22" s="23"/>
      <c r="BW22" s="22"/>
      <c r="BX22" s="22"/>
      <c r="BY22" s="22"/>
      <c r="BZ22" s="22"/>
      <c r="CA22" s="22"/>
      <c r="CB22" s="22"/>
      <c r="CC22" s="22"/>
      <c r="CD22" s="22"/>
      <c r="CE22" s="22"/>
      <c r="CF22" s="23"/>
      <c r="CG22" s="22"/>
      <c r="CH22" s="22"/>
      <c r="CI22" s="22"/>
      <c r="CJ22" s="22"/>
      <c r="CK22" s="22"/>
      <c r="CL22" s="22"/>
      <c r="CM22" s="22"/>
      <c r="CN22" s="22"/>
      <c r="CO22" s="22"/>
      <c r="CP22" s="23"/>
      <c r="CQ22" s="22"/>
      <c r="CR22" s="22"/>
      <c r="CS22" s="22"/>
      <c r="CT22" s="22"/>
      <c r="CU22" s="22"/>
      <c r="CV22" s="22"/>
      <c r="CW22" s="22"/>
      <c r="CX22" s="22"/>
      <c r="CY22" s="22"/>
      <c r="CZ22" s="19"/>
      <c r="DA22" s="14"/>
      <c r="DB22" s="14"/>
      <c r="DC22" s="14"/>
      <c r="DD22" s="14"/>
      <c r="DE22" s="14"/>
      <c r="DF22" s="21"/>
      <c r="DG22" s="14"/>
      <c r="DH22" s="14"/>
      <c r="DI22" s="14"/>
      <c r="DJ22" s="16"/>
      <c r="DL22" s="17"/>
    </row>
    <row r="23" spans="3:116" ht="6.75" customHeight="1">
      <c r="C23" s="13"/>
      <c r="D23" s="23"/>
      <c r="E23" s="22"/>
      <c r="F23" s="24"/>
      <c r="G23" s="24"/>
      <c r="H23" s="24"/>
      <c r="I23" s="24"/>
      <c r="J23" s="24"/>
      <c r="K23" s="24"/>
      <c r="L23" s="24"/>
      <c r="M23" s="24"/>
      <c r="N23" s="25"/>
      <c r="O23" s="24"/>
      <c r="P23" s="24"/>
      <c r="Q23" s="24"/>
      <c r="R23" s="24"/>
      <c r="S23" s="24"/>
      <c r="T23" s="24"/>
      <c r="U23" s="24"/>
      <c r="V23" s="24"/>
      <c r="W23" s="24"/>
      <c r="X23" s="25"/>
      <c r="Y23" s="24"/>
      <c r="Z23" s="24"/>
      <c r="AA23" s="24"/>
      <c r="AB23" s="24"/>
      <c r="AC23" s="24"/>
      <c r="AD23" s="24"/>
      <c r="AE23" s="22"/>
      <c r="AF23" s="22"/>
      <c r="AG23" s="22"/>
      <c r="AH23" s="23"/>
      <c r="AI23" s="22"/>
      <c r="AJ23" s="22"/>
      <c r="AK23" s="22"/>
      <c r="AL23" s="22"/>
      <c r="AM23" s="22"/>
      <c r="AN23" s="22"/>
      <c r="AO23" s="22"/>
      <c r="AP23" s="22"/>
      <c r="AQ23" s="22"/>
      <c r="AR23" s="23"/>
      <c r="AS23" s="22"/>
      <c r="AT23" s="22"/>
      <c r="AU23" s="22"/>
      <c r="AV23" s="22"/>
      <c r="AW23" s="22"/>
      <c r="AX23" s="22"/>
      <c r="AY23" s="22"/>
      <c r="AZ23" s="22"/>
      <c r="BA23" s="22"/>
      <c r="BB23" s="23"/>
      <c r="BC23" s="22"/>
      <c r="BD23" s="22"/>
      <c r="BE23" s="22"/>
      <c r="BF23" s="22"/>
      <c r="BG23" s="22"/>
      <c r="BH23" s="22"/>
      <c r="BI23" s="22"/>
      <c r="BJ23" s="22"/>
      <c r="BK23" s="22"/>
      <c r="BL23" s="23"/>
      <c r="BM23" s="22"/>
      <c r="BN23" s="22"/>
      <c r="BO23" s="22"/>
      <c r="BP23" s="22"/>
      <c r="BQ23" s="22"/>
      <c r="BR23" s="22"/>
      <c r="BS23" s="22"/>
      <c r="BT23" s="22"/>
      <c r="BU23" s="22"/>
      <c r="BV23" s="23"/>
      <c r="BW23" s="22"/>
      <c r="BX23" s="22"/>
      <c r="BY23" s="22"/>
      <c r="BZ23" s="22"/>
      <c r="CA23" s="22"/>
      <c r="CB23" s="22"/>
      <c r="CC23" s="22"/>
      <c r="CD23" s="22"/>
      <c r="CE23" s="22"/>
      <c r="CF23" s="23"/>
      <c r="CG23" s="22"/>
      <c r="CH23" s="22"/>
      <c r="CI23" s="22"/>
      <c r="CJ23" s="22"/>
      <c r="CK23" s="22"/>
      <c r="CL23" s="22"/>
      <c r="CM23" s="22"/>
      <c r="CN23" s="22"/>
      <c r="CO23" s="22"/>
      <c r="CP23" s="23"/>
      <c r="CQ23" s="22"/>
      <c r="CR23" s="22"/>
      <c r="CS23" s="22"/>
      <c r="CT23" s="22"/>
      <c r="CU23" s="22"/>
      <c r="CV23" s="22"/>
      <c r="CW23" s="22"/>
      <c r="CX23" s="22"/>
      <c r="CY23" s="22"/>
      <c r="CZ23" s="19"/>
      <c r="DA23" s="14"/>
      <c r="DB23" s="14"/>
      <c r="DC23" s="14"/>
      <c r="DD23" s="14"/>
      <c r="DE23" s="14"/>
      <c r="DF23" s="14"/>
      <c r="DG23" s="14"/>
      <c r="DH23" s="14"/>
      <c r="DI23" s="14" t="s">
        <v>111</v>
      </c>
      <c r="DJ23" s="16"/>
      <c r="DL23" s="17"/>
    </row>
    <row r="24" spans="3:116" ht="6.75" customHeight="1">
      <c r="C24" s="13"/>
      <c r="D24" s="23"/>
      <c r="E24" s="22"/>
      <c r="F24" s="24"/>
      <c r="G24" s="24"/>
      <c r="H24" s="24"/>
      <c r="I24" s="24"/>
      <c r="J24" s="24"/>
      <c r="K24" s="24"/>
      <c r="L24" s="24"/>
      <c r="M24" s="24"/>
      <c r="N24" s="25"/>
      <c r="O24" s="24"/>
      <c r="P24" s="24"/>
      <c r="Q24" s="24"/>
      <c r="R24" s="24"/>
      <c r="S24" s="24"/>
      <c r="T24" s="24"/>
      <c r="U24" s="24"/>
      <c r="V24" s="24"/>
      <c r="W24" s="24"/>
      <c r="X24" s="25"/>
      <c r="Y24" s="24"/>
      <c r="Z24" s="24"/>
      <c r="AA24" s="24"/>
      <c r="AB24" s="24"/>
      <c r="AC24" s="24"/>
      <c r="AD24" s="24"/>
      <c r="AE24" s="22"/>
      <c r="AF24" s="22"/>
      <c r="AG24" s="22"/>
      <c r="AH24" s="23"/>
      <c r="AI24" s="22"/>
      <c r="AJ24" s="22"/>
      <c r="AK24" s="22"/>
      <c r="AL24" s="22"/>
      <c r="AM24" s="22"/>
      <c r="AN24" s="22"/>
      <c r="AO24" s="22"/>
      <c r="AP24" s="22"/>
      <c r="AQ24" s="22"/>
      <c r="AR24" s="23"/>
      <c r="AS24" s="22"/>
      <c r="AT24" s="22"/>
      <c r="AU24" s="22"/>
      <c r="AV24" s="22"/>
      <c r="AW24" s="22"/>
      <c r="AX24" s="22"/>
      <c r="AY24" s="22"/>
      <c r="AZ24" s="22"/>
      <c r="BA24" s="22"/>
      <c r="BB24" s="23"/>
      <c r="BC24" s="22"/>
      <c r="BD24" s="22"/>
      <c r="BE24" s="22"/>
      <c r="BF24" s="22"/>
      <c r="BG24" s="22"/>
      <c r="BH24" s="22"/>
      <c r="BI24" s="22"/>
      <c r="BJ24" s="22"/>
      <c r="BK24" s="22"/>
      <c r="BL24" s="23"/>
      <c r="BM24" s="22"/>
      <c r="BN24" s="22"/>
      <c r="BO24" s="22"/>
      <c r="BP24" s="22"/>
      <c r="BQ24" s="22"/>
      <c r="BR24" s="22"/>
      <c r="BS24" s="22"/>
      <c r="BT24" s="22"/>
      <c r="BU24" s="22"/>
      <c r="BV24" s="23"/>
      <c r="BW24" s="22"/>
      <c r="BX24" s="22"/>
      <c r="BY24" s="22"/>
      <c r="BZ24" s="22"/>
      <c r="CA24" s="22"/>
      <c r="CB24" s="22"/>
      <c r="CC24" s="22"/>
      <c r="CD24" s="22"/>
      <c r="CE24" s="22"/>
      <c r="CF24" s="23"/>
      <c r="CG24" s="22"/>
      <c r="CH24" s="22"/>
      <c r="CI24" s="22"/>
      <c r="CJ24" s="22"/>
      <c r="CK24" s="22"/>
      <c r="CL24" s="22"/>
      <c r="CM24" s="22"/>
      <c r="CN24" s="22"/>
      <c r="CO24" s="22"/>
      <c r="CP24" s="23"/>
      <c r="CQ24" s="22"/>
      <c r="CR24" s="22"/>
      <c r="CS24" s="22"/>
      <c r="CT24" s="22"/>
      <c r="CU24" s="22"/>
      <c r="CV24" s="22"/>
      <c r="CW24" s="22"/>
      <c r="CX24" s="22"/>
      <c r="CY24" s="22"/>
      <c r="CZ24" s="19"/>
      <c r="DA24" s="14"/>
      <c r="DB24" s="14"/>
      <c r="DC24" s="14"/>
      <c r="DD24" s="14"/>
      <c r="DE24" s="14"/>
      <c r="DF24" s="21"/>
      <c r="DG24" s="14"/>
      <c r="DH24" s="14"/>
      <c r="DI24" s="14"/>
      <c r="DJ24" s="16"/>
      <c r="DL24" s="17"/>
    </row>
    <row r="25" spans="3:116" ht="6.75" customHeight="1">
      <c r="C25" s="13"/>
      <c r="D25" s="23"/>
      <c r="E25" s="22"/>
      <c r="F25" s="24"/>
      <c r="G25" s="24"/>
      <c r="H25" s="24"/>
      <c r="I25" s="24"/>
      <c r="J25" s="24"/>
      <c r="K25" s="24"/>
      <c r="L25" s="24"/>
      <c r="M25" s="24"/>
      <c r="N25" s="25"/>
      <c r="O25" s="24"/>
      <c r="P25" s="24"/>
      <c r="Q25" s="24"/>
      <c r="R25" s="24"/>
      <c r="S25" s="24"/>
      <c r="T25" s="24"/>
      <c r="U25" s="24"/>
      <c r="V25" s="24"/>
      <c r="W25" s="24"/>
      <c r="X25" s="25"/>
      <c r="Y25" s="24"/>
      <c r="Z25" s="24"/>
      <c r="AA25" s="24"/>
      <c r="AB25" s="24"/>
      <c r="AC25" s="24"/>
      <c r="AD25" s="24"/>
      <c r="AE25" s="22"/>
      <c r="AF25" s="22"/>
      <c r="AG25" s="22"/>
      <c r="AH25" s="23"/>
      <c r="AI25" s="22"/>
      <c r="AJ25" s="22"/>
      <c r="AK25" s="22"/>
      <c r="AL25" s="22"/>
      <c r="AM25" s="22"/>
      <c r="AN25" s="22"/>
      <c r="AO25" s="22"/>
      <c r="AP25" s="22"/>
      <c r="AQ25" s="22"/>
      <c r="AR25" s="23"/>
      <c r="AS25" s="22"/>
      <c r="AT25" s="22"/>
      <c r="AU25" s="22"/>
      <c r="AV25" s="22"/>
      <c r="AW25" s="22"/>
      <c r="AX25" s="22"/>
      <c r="AY25" s="22"/>
      <c r="AZ25" s="22"/>
      <c r="BA25" s="22"/>
      <c r="BB25" s="23"/>
      <c r="BC25" s="22"/>
      <c r="BD25" s="22"/>
      <c r="BE25" s="22"/>
      <c r="BF25" s="22"/>
      <c r="BG25" s="22"/>
      <c r="BH25" s="22"/>
      <c r="BI25" s="22"/>
      <c r="BJ25" s="22"/>
      <c r="BK25" s="22"/>
      <c r="BL25" s="23"/>
      <c r="BM25" s="22"/>
      <c r="BN25" s="22"/>
      <c r="BO25" s="22"/>
      <c r="BP25" s="22"/>
      <c r="BQ25" s="22"/>
      <c r="BR25" s="22"/>
      <c r="BS25" s="22"/>
      <c r="BT25" s="22"/>
      <c r="BU25" s="22"/>
      <c r="BV25" s="23"/>
      <c r="BW25" s="22"/>
      <c r="BX25" s="22"/>
      <c r="BY25" s="22"/>
      <c r="BZ25" s="22"/>
      <c r="CA25" s="22"/>
      <c r="CB25" s="22"/>
      <c r="CC25" s="22"/>
      <c r="CD25" s="22"/>
      <c r="CE25" s="22"/>
      <c r="CF25" s="23"/>
      <c r="CG25" s="22"/>
      <c r="CH25" s="22"/>
      <c r="CI25" s="22"/>
      <c r="CJ25" s="22"/>
      <c r="CK25" s="22"/>
      <c r="CL25" s="22"/>
      <c r="CM25" s="22"/>
      <c r="CN25" s="22"/>
      <c r="CO25" s="22"/>
      <c r="CP25" s="23"/>
      <c r="CQ25" s="22"/>
      <c r="CR25" s="22"/>
      <c r="CS25" s="22"/>
      <c r="CT25" s="22"/>
      <c r="CU25" s="22"/>
      <c r="CV25" s="22"/>
      <c r="CW25" s="22"/>
      <c r="CX25" s="22"/>
      <c r="CY25" s="22"/>
      <c r="CZ25" s="19"/>
      <c r="DA25" s="14"/>
      <c r="DB25" s="14"/>
      <c r="DC25" s="14"/>
      <c r="DD25" s="14"/>
      <c r="DE25" s="14"/>
      <c r="DF25" s="14"/>
      <c r="DG25" s="14"/>
      <c r="DH25" s="14" t="s">
        <v>111</v>
      </c>
      <c r="DI25" s="14"/>
      <c r="DJ25" s="16"/>
      <c r="DL25" s="17"/>
    </row>
    <row r="26" spans="3:116" ht="6.75" customHeight="1">
      <c r="C26" s="13"/>
      <c r="D26" s="26"/>
      <c r="E26" s="27"/>
      <c r="F26" s="28"/>
      <c r="G26" s="28"/>
      <c r="H26" s="28"/>
      <c r="I26" s="28"/>
      <c r="J26" s="28"/>
      <c r="K26" s="28"/>
      <c r="L26" s="28"/>
      <c r="M26" s="28"/>
      <c r="N26" s="29"/>
      <c r="O26" s="28"/>
      <c r="P26" s="30"/>
      <c r="Q26" s="28"/>
      <c r="R26" s="30"/>
      <c r="S26" s="30"/>
      <c r="T26" s="30"/>
      <c r="U26" s="30"/>
      <c r="V26" s="30"/>
      <c r="W26" s="30"/>
      <c r="X26" s="31"/>
      <c r="Y26" s="28"/>
      <c r="Z26" s="28"/>
      <c r="AA26" s="28"/>
      <c r="AB26" s="28"/>
      <c r="AC26" s="28"/>
      <c r="AD26" s="28"/>
      <c r="AE26" s="27"/>
      <c r="AF26" s="27"/>
      <c r="AG26" s="27"/>
      <c r="AH26" s="26"/>
      <c r="AI26" s="27"/>
      <c r="AJ26" s="27"/>
      <c r="AK26" s="27"/>
      <c r="AL26" s="22"/>
      <c r="AM26" s="22"/>
      <c r="AN26" s="22"/>
      <c r="AO26" s="22"/>
      <c r="AP26" s="22"/>
      <c r="AQ26" s="22"/>
      <c r="AR26" s="23"/>
      <c r="AS26" s="22"/>
      <c r="AT26" s="22"/>
      <c r="AU26" s="22"/>
      <c r="AV26" s="22"/>
      <c r="AW26" s="22"/>
      <c r="AX26" s="22"/>
      <c r="AY26" s="22"/>
      <c r="AZ26" s="22"/>
      <c r="BA26" s="22"/>
      <c r="BB26" s="23"/>
      <c r="BC26" s="22"/>
      <c r="BD26" s="22"/>
      <c r="BE26" s="22"/>
      <c r="BF26" s="22"/>
      <c r="BG26" s="22"/>
      <c r="BH26" s="22"/>
      <c r="BI26" s="22"/>
      <c r="BJ26" s="22"/>
      <c r="BK26" s="22"/>
      <c r="BL26" s="23"/>
      <c r="BM26" s="22"/>
      <c r="BN26" s="22"/>
      <c r="BO26" s="22"/>
      <c r="BP26" s="22"/>
      <c r="BQ26" s="22"/>
      <c r="BR26" s="22"/>
      <c r="BS26" s="22"/>
      <c r="BT26" s="22"/>
      <c r="BU26" s="22"/>
      <c r="BV26" s="23"/>
      <c r="BW26" s="22"/>
      <c r="BX26" s="22"/>
      <c r="BY26" s="22"/>
      <c r="BZ26" s="22"/>
      <c r="CA26" s="22"/>
      <c r="CB26" s="22"/>
      <c r="CC26" s="22"/>
      <c r="CD26" s="22"/>
      <c r="CE26" s="22"/>
      <c r="CF26" s="23"/>
      <c r="CG26" s="22"/>
      <c r="CH26" s="22"/>
      <c r="CI26" s="22"/>
      <c r="CJ26" s="22"/>
      <c r="CK26" s="22"/>
      <c r="CL26" s="22"/>
      <c r="CM26" s="22"/>
      <c r="CN26" s="22"/>
      <c r="CO26" s="22"/>
      <c r="CP26" s="23"/>
      <c r="CQ26" s="22"/>
      <c r="CR26" s="22"/>
      <c r="CS26" s="22"/>
      <c r="CT26" s="22"/>
      <c r="CU26" s="22"/>
      <c r="CV26" s="22"/>
      <c r="CW26" s="22"/>
      <c r="CX26" s="22"/>
      <c r="CY26" s="22"/>
      <c r="CZ26" s="19"/>
      <c r="DA26" s="14"/>
      <c r="DB26" s="14"/>
      <c r="DC26" s="14"/>
      <c r="DD26" s="14"/>
      <c r="DE26" s="14"/>
      <c r="DF26" s="14"/>
      <c r="DG26" s="21"/>
      <c r="DH26" s="14"/>
      <c r="DI26" s="14"/>
      <c r="DJ26" s="16"/>
      <c r="DL26" s="17"/>
    </row>
    <row r="27" spans="3:116" ht="6.75" customHeight="1">
      <c r="C27" s="13"/>
      <c r="D27" s="26"/>
      <c r="E27" s="27"/>
      <c r="F27" s="28"/>
      <c r="G27" s="28"/>
      <c r="H27" s="28"/>
      <c r="I27" s="28"/>
      <c r="J27" s="28"/>
      <c r="K27" s="28"/>
      <c r="L27" s="28"/>
      <c r="M27" s="28"/>
      <c r="N27" s="29"/>
      <c r="O27" s="28"/>
      <c r="P27" s="28"/>
      <c r="Q27" s="28"/>
      <c r="R27" s="28"/>
      <c r="S27" s="28"/>
      <c r="T27" s="28"/>
      <c r="U27" s="28"/>
      <c r="V27" s="28"/>
      <c r="W27" s="28"/>
      <c r="X27" s="29"/>
      <c r="Y27" s="28"/>
      <c r="Z27" s="30"/>
      <c r="AA27" s="28"/>
      <c r="AB27" s="28"/>
      <c r="AC27" s="28"/>
      <c r="AD27" s="28"/>
      <c r="AE27" s="27"/>
      <c r="AF27" s="27"/>
      <c r="AG27" s="27"/>
      <c r="AH27" s="26"/>
      <c r="AI27" s="27"/>
      <c r="AJ27" s="27"/>
      <c r="AK27" s="27"/>
      <c r="AL27" s="22"/>
      <c r="AM27" s="22"/>
      <c r="AN27" s="22"/>
      <c r="AO27" s="22"/>
      <c r="AP27" s="22"/>
      <c r="AQ27" s="22"/>
      <c r="AR27" s="23"/>
      <c r="AS27" s="22"/>
      <c r="AT27" s="22"/>
      <c r="AU27" s="22"/>
      <c r="AV27" s="22"/>
      <c r="AW27" s="22"/>
      <c r="AX27" s="22"/>
      <c r="AY27" s="22"/>
      <c r="AZ27" s="22"/>
      <c r="BA27" s="22"/>
      <c r="BB27" s="23"/>
      <c r="BC27" s="22"/>
      <c r="BD27" s="22"/>
      <c r="BE27" s="22"/>
      <c r="BF27" s="22"/>
      <c r="BG27" s="22"/>
      <c r="BH27" s="22"/>
      <c r="BI27" s="22"/>
      <c r="BJ27" s="22"/>
      <c r="BK27" s="22"/>
      <c r="BL27" s="23"/>
      <c r="BM27" s="22"/>
      <c r="BN27" s="22"/>
      <c r="BO27" s="22"/>
      <c r="BP27" s="22"/>
      <c r="BQ27" s="22"/>
      <c r="BR27" s="22"/>
      <c r="BS27" s="22"/>
      <c r="BT27" s="22"/>
      <c r="BU27" s="22"/>
      <c r="BV27" s="23"/>
      <c r="BW27" s="22"/>
      <c r="BX27" s="22"/>
      <c r="BY27" s="22"/>
      <c r="BZ27" s="22"/>
      <c r="CA27" s="22"/>
      <c r="CB27" s="22"/>
      <c r="CC27" s="22"/>
      <c r="CD27" s="22"/>
      <c r="CE27" s="22"/>
      <c r="CF27" s="23"/>
      <c r="CG27" s="22"/>
      <c r="CH27" s="22"/>
      <c r="CI27" s="22"/>
      <c r="CJ27" s="22"/>
      <c r="CK27" s="22"/>
      <c r="CL27" s="22"/>
      <c r="CM27" s="22"/>
      <c r="CN27" s="22"/>
      <c r="CO27" s="22"/>
      <c r="CP27" s="23"/>
      <c r="CQ27" s="22"/>
      <c r="CR27" s="22"/>
      <c r="CS27" s="22"/>
      <c r="CT27" s="22"/>
      <c r="CU27" s="22"/>
      <c r="CV27" s="22"/>
      <c r="CW27" s="22"/>
      <c r="CX27" s="22"/>
      <c r="CY27" s="22"/>
      <c r="CZ27" s="19"/>
      <c r="DA27" s="14"/>
      <c r="DB27" s="14"/>
      <c r="DC27" s="14"/>
      <c r="DD27" s="14"/>
      <c r="DE27" s="14"/>
      <c r="DF27" s="14"/>
      <c r="DG27" s="14"/>
      <c r="DH27" s="14"/>
      <c r="DI27" s="14" t="s">
        <v>111</v>
      </c>
      <c r="DJ27" s="16"/>
      <c r="DL27" s="17"/>
    </row>
    <row r="28" spans="3:116" ht="6.75" customHeight="1">
      <c r="C28" s="13"/>
      <c r="D28" s="26"/>
      <c r="E28" s="27"/>
      <c r="F28" s="28"/>
      <c r="G28" s="28"/>
      <c r="H28" s="28"/>
      <c r="I28" s="28"/>
      <c r="J28" s="28"/>
      <c r="K28" s="28"/>
      <c r="L28" s="28"/>
      <c r="M28" s="28"/>
      <c r="N28" s="29"/>
      <c r="O28" s="28"/>
      <c r="P28" s="28"/>
      <c r="Q28" s="28"/>
      <c r="R28" s="28"/>
      <c r="S28" s="28"/>
      <c r="T28" s="28"/>
      <c r="U28" s="28"/>
      <c r="V28" s="28"/>
      <c r="W28" s="28"/>
      <c r="X28" s="29"/>
      <c r="Y28" s="28"/>
      <c r="Z28" s="28"/>
      <c r="AA28" s="28"/>
      <c r="AB28" s="28"/>
      <c r="AC28" s="28"/>
      <c r="AD28" s="28"/>
      <c r="AE28" s="27"/>
      <c r="AF28" s="27"/>
      <c r="AG28" s="27"/>
      <c r="AH28" s="26"/>
      <c r="AI28" s="27"/>
      <c r="AJ28" s="27"/>
      <c r="AK28" s="27"/>
      <c r="AL28" s="22"/>
      <c r="AM28" s="22"/>
      <c r="AN28" s="22"/>
      <c r="AO28" s="22"/>
      <c r="AP28" s="22"/>
      <c r="AQ28" s="22"/>
      <c r="AR28" s="23"/>
      <c r="AS28" s="22"/>
      <c r="AT28" s="22"/>
      <c r="AU28" s="22"/>
      <c r="AV28" s="22"/>
      <c r="AW28" s="22"/>
      <c r="AX28" s="22"/>
      <c r="AY28" s="22"/>
      <c r="AZ28" s="22"/>
      <c r="BA28" s="22"/>
      <c r="BB28" s="23"/>
      <c r="BC28" s="22"/>
      <c r="BD28" s="22"/>
      <c r="BE28" s="22"/>
      <c r="BF28" s="22"/>
      <c r="BG28" s="22"/>
      <c r="BH28" s="22"/>
      <c r="BI28" s="22"/>
      <c r="BJ28" s="22"/>
      <c r="BK28" s="22"/>
      <c r="BL28" s="23"/>
      <c r="BM28" s="22"/>
      <c r="BN28" s="22"/>
      <c r="BO28" s="22"/>
      <c r="BP28" s="22"/>
      <c r="BQ28" s="22"/>
      <c r="BR28" s="22"/>
      <c r="BS28" s="22"/>
      <c r="BT28" s="22"/>
      <c r="BU28" s="22"/>
      <c r="BV28" s="23"/>
      <c r="BW28" s="22"/>
      <c r="BX28" s="22"/>
      <c r="BY28" s="22"/>
      <c r="BZ28" s="22"/>
      <c r="CA28" s="22"/>
      <c r="CB28" s="22"/>
      <c r="CC28" s="22"/>
      <c r="CD28" s="22"/>
      <c r="CE28" s="22"/>
      <c r="CF28" s="23"/>
      <c r="CG28" s="22"/>
      <c r="CH28" s="22"/>
      <c r="CI28" s="22"/>
      <c r="CJ28" s="22"/>
      <c r="CK28" s="22"/>
      <c r="CL28" s="22"/>
      <c r="CM28" s="22"/>
      <c r="CN28" s="22"/>
      <c r="CO28" s="22"/>
      <c r="CP28" s="23"/>
      <c r="CQ28" s="22"/>
      <c r="CR28" s="22"/>
      <c r="CS28" s="22"/>
      <c r="CT28" s="22"/>
      <c r="CU28" s="22"/>
      <c r="CV28" s="22"/>
      <c r="CW28" s="22"/>
      <c r="CX28" s="22"/>
      <c r="CY28" s="22"/>
      <c r="CZ28" s="19"/>
      <c r="DA28" s="14"/>
      <c r="DB28" s="14"/>
      <c r="DC28" s="14"/>
      <c r="DD28" s="14"/>
      <c r="DE28" s="14"/>
      <c r="DF28" s="14"/>
      <c r="DG28" s="21"/>
      <c r="DH28" s="14"/>
      <c r="DI28" s="14"/>
      <c r="DJ28" s="16"/>
      <c r="DL28" s="17"/>
    </row>
    <row r="29" spans="3:116" ht="6.75" customHeight="1">
      <c r="C29" s="13"/>
      <c r="D29" s="26"/>
      <c r="E29" s="27"/>
      <c r="F29" s="28"/>
      <c r="G29" s="28"/>
      <c r="H29" s="28"/>
      <c r="I29" s="28"/>
      <c r="J29" s="28"/>
      <c r="K29" s="28"/>
      <c r="L29" s="28"/>
      <c r="M29" s="28"/>
      <c r="N29" s="29"/>
      <c r="O29" s="28"/>
      <c r="P29" s="28"/>
      <c r="Q29" s="28"/>
      <c r="R29" s="28"/>
      <c r="S29" s="28"/>
      <c r="T29" s="28"/>
      <c r="U29" s="28"/>
      <c r="V29" s="28"/>
      <c r="W29" s="28"/>
      <c r="X29" s="29"/>
      <c r="Y29" s="28"/>
      <c r="Z29" s="28"/>
      <c r="AA29" s="28"/>
      <c r="AB29" s="28"/>
      <c r="AC29" s="28"/>
      <c r="AD29" s="28"/>
      <c r="AE29" s="27"/>
      <c r="AF29" s="27"/>
      <c r="AG29" s="27"/>
      <c r="AH29" s="26"/>
      <c r="AI29" s="27"/>
      <c r="AJ29" s="27"/>
      <c r="AK29" s="27"/>
      <c r="AL29" s="22"/>
      <c r="AM29" s="22"/>
      <c r="AN29" s="22"/>
      <c r="AO29" s="22"/>
      <c r="AP29" s="22"/>
      <c r="AQ29" s="22"/>
      <c r="AR29" s="23"/>
      <c r="AS29" s="22"/>
      <c r="AT29" s="22"/>
      <c r="AU29" s="22"/>
      <c r="AV29" s="22"/>
      <c r="AW29" s="22"/>
      <c r="AX29" s="22"/>
      <c r="AY29" s="22"/>
      <c r="AZ29" s="22"/>
      <c r="BA29" s="22"/>
      <c r="BB29" s="23"/>
      <c r="BC29" s="22"/>
      <c r="BD29" s="22"/>
      <c r="BE29" s="22"/>
      <c r="BF29" s="22"/>
      <c r="BG29" s="22"/>
      <c r="BH29" s="22"/>
      <c r="BI29" s="22"/>
      <c r="BJ29" s="22"/>
      <c r="BK29" s="22"/>
      <c r="BL29" s="23"/>
      <c r="BM29" s="22"/>
      <c r="BN29" s="22"/>
      <c r="BO29" s="22"/>
      <c r="BP29" s="22"/>
      <c r="BQ29" s="22"/>
      <c r="BR29" s="22"/>
      <c r="BS29" s="22"/>
      <c r="BT29" s="22"/>
      <c r="BU29" s="22"/>
      <c r="BV29" s="23"/>
      <c r="BW29" s="22"/>
      <c r="BX29" s="22"/>
      <c r="BY29" s="22"/>
      <c r="BZ29" s="22"/>
      <c r="CA29" s="22"/>
      <c r="CB29" s="22"/>
      <c r="CC29" s="22"/>
      <c r="CD29" s="22"/>
      <c r="CE29" s="22"/>
      <c r="CF29" s="23"/>
      <c r="CG29" s="22"/>
      <c r="CH29" s="22"/>
      <c r="CI29" s="22"/>
      <c r="CJ29" s="22"/>
      <c r="CK29" s="22"/>
      <c r="CL29" s="22"/>
      <c r="CM29" s="22"/>
      <c r="CN29" s="22"/>
      <c r="CO29" s="22"/>
      <c r="CP29" s="23"/>
      <c r="CQ29" s="22"/>
      <c r="CR29" s="22"/>
      <c r="CS29" s="22"/>
      <c r="CT29" s="22"/>
      <c r="CU29" s="22"/>
      <c r="CV29" s="22"/>
      <c r="CW29" s="22"/>
      <c r="CX29" s="22"/>
      <c r="CY29" s="22"/>
      <c r="CZ29" s="19"/>
      <c r="DA29" s="14"/>
      <c r="DB29" s="14"/>
      <c r="DC29" s="14"/>
      <c r="DD29" s="14"/>
      <c r="DE29" s="14"/>
      <c r="DF29" s="14"/>
      <c r="DG29" s="14"/>
      <c r="DH29" s="14" t="s">
        <v>111</v>
      </c>
      <c r="DI29" s="14"/>
      <c r="DJ29" s="16"/>
      <c r="DL29" s="17"/>
    </row>
    <row r="30" spans="3:116" ht="6.75" customHeight="1">
      <c r="C30" s="13"/>
      <c r="D30" s="26"/>
      <c r="E30" s="27"/>
      <c r="F30" s="28"/>
      <c r="G30" s="28"/>
      <c r="H30" s="28"/>
      <c r="I30" s="28"/>
      <c r="J30" s="28"/>
      <c r="K30" s="28"/>
      <c r="L30" s="28"/>
      <c r="M30" s="28"/>
      <c r="N30" s="29"/>
      <c r="O30" s="28"/>
      <c r="P30" s="28"/>
      <c r="Q30" s="28"/>
      <c r="R30" s="28"/>
      <c r="S30" s="28"/>
      <c r="T30" s="28"/>
      <c r="U30" s="28"/>
      <c r="V30" s="28"/>
      <c r="W30" s="28"/>
      <c r="X30" s="29"/>
      <c r="Y30" s="28"/>
      <c r="Z30" s="28"/>
      <c r="AA30" s="28"/>
      <c r="AB30" s="28"/>
      <c r="AC30" s="28"/>
      <c r="AD30" s="28"/>
      <c r="AE30" s="27"/>
      <c r="AF30" s="27"/>
      <c r="AG30" s="27"/>
      <c r="AH30" s="26"/>
      <c r="AI30" s="27"/>
      <c r="AJ30" s="27"/>
      <c r="AK30" s="27"/>
      <c r="AL30" s="22"/>
      <c r="AM30" s="22"/>
      <c r="AN30" s="22"/>
      <c r="AO30" s="22"/>
      <c r="AP30" s="22"/>
      <c r="AQ30" s="22"/>
      <c r="AR30" s="23"/>
      <c r="AS30" s="22"/>
      <c r="AT30" s="22"/>
      <c r="AU30" s="22"/>
      <c r="AV30" s="22"/>
      <c r="AW30" s="22"/>
      <c r="AX30" s="22"/>
      <c r="AY30" s="22"/>
      <c r="AZ30" s="22"/>
      <c r="BA30" s="22"/>
      <c r="BB30" s="23"/>
      <c r="BC30" s="22"/>
      <c r="BD30" s="22"/>
      <c r="BE30" s="22"/>
      <c r="BF30" s="22"/>
      <c r="BG30" s="22"/>
      <c r="BH30" s="22"/>
      <c r="BI30" s="22"/>
      <c r="BJ30" s="22"/>
      <c r="BK30" s="22"/>
      <c r="BL30" s="23"/>
      <c r="BM30" s="22"/>
      <c r="BN30" s="22"/>
      <c r="BO30" s="22"/>
      <c r="BP30" s="22"/>
      <c r="BQ30" s="22"/>
      <c r="BR30" s="22"/>
      <c r="BS30" s="22"/>
      <c r="BT30" s="22"/>
      <c r="BU30" s="22"/>
      <c r="BV30" s="23"/>
      <c r="BW30" s="22"/>
      <c r="BX30" s="22"/>
      <c r="BY30" s="22"/>
      <c r="BZ30" s="22"/>
      <c r="CA30" s="22"/>
      <c r="CB30" s="22"/>
      <c r="CC30" s="22"/>
      <c r="CD30" s="22"/>
      <c r="CE30" s="22"/>
      <c r="CF30" s="23"/>
      <c r="CG30" s="22"/>
      <c r="CH30" s="22"/>
      <c r="CI30" s="22"/>
      <c r="CJ30" s="22"/>
      <c r="CK30" s="22"/>
      <c r="CL30" s="22"/>
      <c r="CM30" s="22"/>
      <c r="CN30" s="22"/>
      <c r="CO30" s="22"/>
      <c r="CP30" s="23"/>
      <c r="CQ30" s="22"/>
      <c r="CR30" s="22"/>
      <c r="CS30" s="22"/>
      <c r="CT30" s="22"/>
      <c r="CU30" s="22"/>
      <c r="CV30" s="22"/>
      <c r="CW30" s="22"/>
      <c r="CX30" s="22"/>
      <c r="CY30" s="22"/>
      <c r="CZ30" s="19"/>
      <c r="DA30" s="14"/>
      <c r="DB30" s="14"/>
      <c r="DC30" s="14"/>
      <c r="DD30" s="14"/>
      <c r="DE30" s="14"/>
      <c r="DF30" s="14"/>
      <c r="DG30" s="14"/>
      <c r="DH30" s="14"/>
      <c r="DI30" s="14" t="s">
        <v>111</v>
      </c>
      <c r="DJ30" s="16"/>
      <c r="DL30" s="17"/>
    </row>
    <row r="31" spans="3:116" ht="6.75" customHeight="1">
      <c r="C31" s="13"/>
      <c r="D31" s="26"/>
      <c r="E31" s="27"/>
      <c r="F31" s="28"/>
      <c r="G31" s="28"/>
      <c r="H31" s="28"/>
      <c r="I31" s="28"/>
      <c r="J31" s="28"/>
      <c r="K31" s="28"/>
      <c r="L31" s="28"/>
      <c r="M31" s="28"/>
      <c r="N31" s="29"/>
      <c r="O31" s="28"/>
      <c r="P31" s="28"/>
      <c r="Q31" s="28"/>
      <c r="R31" s="28"/>
      <c r="S31" s="28"/>
      <c r="T31" s="28"/>
      <c r="U31" s="28"/>
      <c r="V31" s="28"/>
      <c r="W31" s="28"/>
      <c r="X31" s="29"/>
      <c r="Y31" s="28"/>
      <c r="Z31" s="28"/>
      <c r="AA31" s="28"/>
      <c r="AB31" s="28"/>
      <c r="AC31" s="28"/>
      <c r="AD31" s="28"/>
      <c r="AE31" s="27"/>
      <c r="AF31" s="27"/>
      <c r="AG31" s="27"/>
      <c r="AH31" s="26"/>
      <c r="AI31" s="27"/>
      <c r="AJ31" s="27"/>
      <c r="AK31" s="27"/>
      <c r="AL31" s="22"/>
      <c r="AM31" s="22"/>
      <c r="AN31" s="22"/>
      <c r="AO31" s="22"/>
      <c r="AP31" s="22"/>
      <c r="AQ31" s="22"/>
      <c r="AR31" s="23"/>
      <c r="AS31" s="22"/>
      <c r="AT31" s="22"/>
      <c r="AU31" s="22"/>
      <c r="AV31" s="22"/>
      <c r="AW31" s="22"/>
      <c r="AX31" s="22"/>
      <c r="AY31" s="22"/>
      <c r="AZ31" s="22"/>
      <c r="BA31" s="22"/>
      <c r="BB31" s="23"/>
      <c r="BC31" s="22"/>
      <c r="BD31" s="22"/>
      <c r="BE31" s="22"/>
      <c r="BF31" s="22"/>
      <c r="BG31" s="22"/>
      <c r="BH31" s="22"/>
      <c r="BI31" s="22"/>
      <c r="BJ31" s="22"/>
      <c r="BK31" s="22"/>
      <c r="BL31" s="23"/>
      <c r="BM31" s="22"/>
      <c r="BN31" s="22"/>
      <c r="BO31" s="22"/>
      <c r="BP31" s="22"/>
      <c r="BQ31" s="22"/>
      <c r="BR31" s="22"/>
      <c r="BS31" s="22"/>
      <c r="BT31" s="22"/>
      <c r="BU31" s="22"/>
      <c r="BV31" s="23"/>
      <c r="BW31" s="22"/>
      <c r="BX31" s="22"/>
      <c r="BY31" s="22"/>
      <c r="BZ31" s="22"/>
      <c r="CA31" s="22"/>
      <c r="CB31" s="22"/>
      <c r="CC31" s="22"/>
      <c r="CD31" s="22"/>
      <c r="CE31" s="22"/>
      <c r="CF31" s="23"/>
      <c r="CG31" s="22"/>
      <c r="CH31" s="22"/>
      <c r="CI31" s="22"/>
      <c r="CJ31" s="22"/>
      <c r="CK31" s="22"/>
      <c r="CL31" s="22"/>
      <c r="CM31" s="22"/>
      <c r="CN31" s="22"/>
      <c r="CO31" s="22"/>
      <c r="CP31" s="23"/>
      <c r="CQ31" s="22"/>
      <c r="CR31" s="22"/>
      <c r="CS31" s="22"/>
      <c r="CT31" s="22"/>
      <c r="CU31" s="22"/>
      <c r="CV31" s="22"/>
      <c r="CW31" s="22"/>
      <c r="CX31" s="22"/>
      <c r="CY31" s="22"/>
      <c r="CZ31" s="19"/>
      <c r="DA31" s="14"/>
      <c r="DB31" s="14"/>
      <c r="DC31" s="14"/>
      <c r="DD31" s="14"/>
      <c r="DE31" s="14"/>
      <c r="DF31" s="14"/>
      <c r="DG31" s="14"/>
      <c r="DH31" s="14" t="s">
        <v>111</v>
      </c>
      <c r="DI31" s="14"/>
      <c r="DJ31" s="16"/>
      <c r="DL31" s="17"/>
    </row>
    <row r="32" spans="3:116" ht="6.75" customHeight="1">
      <c r="C32" s="13"/>
      <c r="D32" s="26"/>
      <c r="E32" s="27"/>
      <c r="F32" s="28"/>
      <c r="G32" s="28"/>
      <c r="H32" s="28"/>
      <c r="I32" s="28"/>
      <c r="J32" s="28"/>
      <c r="K32" s="28"/>
      <c r="L32" s="28"/>
      <c r="M32" s="28"/>
      <c r="N32" s="29"/>
      <c r="O32" s="28"/>
      <c r="P32" s="28"/>
      <c r="Q32" s="28"/>
      <c r="R32" s="28"/>
      <c r="S32" s="28"/>
      <c r="T32" s="28"/>
      <c r="U32" s="28"/>
      <c r="V32" s="28"/>
      <c r="W32" s="28"/>
      <c r="X32" s="29"/>
      <c r="Y32" s="28"/>
      <c r="Z32" s="28"/>
      <c r="AA32" s="28"/>
      <c r="AB32" s="28"/>
      <c r="AC32" s="28"/>
      <c r="AD32" s="28"/>
      <c r="AE32" s="27"/>
      <c r="AF32" s="27"/>
      <c r="AG32" s="27"/>
      <c r="AH32" s="26"/>
      <c r="AI32" s="27"/>
      <c r="AJ32" s="27"/>
      <c r="AK32" s="27"/>
      <c r="AL32" s="27"/>
      <c r="AM32" s="27"/>
      <c r="AN32" s="27"/>
      <c r="AO32" s="27"/>
      <c r="AP32" s="27"/>
      <c r="AQ32" s="27"/>
      <c r="AR32" s="26"/>
      <c r="AS32" s="27"/>
      <c r="AT32" s="27"/>
      <c r="AU32" s="27"/>
      <c r="AV32" s="27"/>
      <c r="AW32" s="27"/>
      <c r="AX32" s="27"/>
      <c r="AY32" s="27"/>
      <c r="AZ32" s="27"/>
      <c r="BA32" s="27"/>
      <c r="BB32" s="26"/>
      <c r="BC32" s="27"/>
      <c r="BD32" s="27"/>
      <c r="BE32" s="27"/>
      <c r="BF32" s="27"/>
      <c r="BG32" s="27"/>
      <c r="BH32" s="27"/>
      <c r="BI32" s="27"/>
      <c r="BJ32" s="27"/>
      <c r="BK32" s="27"/>
      <c r="BL32" s="26"/>
      <c r="BM32" s="27"/>
      <c r="BN32" s="27"/>
      <c r="BO32" s="27"/>
      <c r="BP32" s="27"/>
      <c r="BQ32" s="27"/>
      <c r="BR32" s="27"/>
      <c r="BS32" s="27"/>
      <c r="BT32" s="27"/>
      <c r="BU32" s="27"/>
      <c r="BV32" s="26"/>
      <c r="BW32" s="27"/>
      <c r="BX32" s="27"/>
      <c r="BY32" s="27"/>
      <c r="BZ32" s="27"/>
      <c r="CA32" s="27"/>
      <c r="CB32" s="27"/>
      <c r="CC32" s="27"/>
      <c r="CD32" s="27"/>
      <c r="CE32" s="27"/>
      <c r="CF32" s="26"/>
      <c r="CG32" s="27"/>
      <c r="CH32" s="27"/>
      <c r="CI32" s="27"/>
      <c r="CJ32" s="27"/>
      <c r="CK32" s="27"/>
      <c r="CL32" s="27"/>
      <c r="CM32" s="27"/>
      <c r="CN32" s="27"/>
      <c r="CO32" s="27"/>
      <c r="CP32" s="26"/>
      <c r="CQ32" s="27"/>
      <c r="CR32" s="27"/>
      <c r="CS32" s="27"/>
      <c r="CT32" s="27"/>
      <c r="CU32" s="27"/>
      <c r="CV32" s="27"/>
      <c r="CW32" s="27"/>
      <c r="CX32" s="27"/>
      <c r="CY32" s="27"/>
      <c r="CZ32" s="19"/>
      <c r="DA32" s="14"/>
      <c r="DB32" s="14"/>
      <c r="DC32" s="14"/>
      <c r="DD32" s="14"/>
      <c r="DE32" s="14"/>
      <c r="DF32" s="14"/>
      <c r="DG32" s="14"/>
      <c r="DH32" s="14"/>
      <c r="DI32" s="14" t="s">
        <v>111</v>
      </c>
      <c r="DJ32" s="16"/>
      <c r="DL32" s="17"/>
    </row>
    <row r="33" spans="3:116" ht="6.75" customHeight="1">
      <c r="C33" s="13"/>
      <c r="D33" s="26"/>
      <c r="E33" s="27"/>
      <c r="F33" s="28"/>
      <c r="G33" s="28"/>
      <c r="H33" s="28"/>
      <c r="I33" s="28"/>
      <c r="J33" s="28"/>
      <c r="K33" s="28"/>
      <c r="L33" s="28"/>
      <c r="M33" s="28"/>
      <c r="N33" s="29"/>
      <c r="O33" s="30"/>
      <c r="P33" s="30"/>
      <c r="Q33" s="30"/>
      <c r="R33" s="30"/>
      <c r="S33" s="30"/>
      <c r="T33" s="30"/>
      <c r="U33" s="30"/>
      <c r="V33" s="30"/>
      <c r="W33" s="30"/>
      <c r="X33" s="31"/>
      <c r="Y33" s="30"/>
      <c r="Z33" s="30"/>
      <c r="AA33" s="30"/>
      <c r="AB33" s="30"/>
      <c r="AC33" s="30"/>
      <c r="AD33" s="30"/>
      <c r="AE33" s="32"/>
      <c r="AF33" s="32"/>
      <c r="AG33" s="32"/>
      <c r="AH33" s="33"/>
      <c r="AI33" s="32"/>
      <c r="AJ33" s="32"/>
      <c r="AK33" s="32"/>
      <c r="AL33" s="32"/>
      <c r="AM33" s="32"/>
      <c r="AN33" s="32"/>
      <c r="AO33" s="32"/>
      <c r="AP33" s="32"/>
      <c r="AQ33" s="32"/>
      <c r="AR33" s="33"/>
      <c r="AS33" s="27"/>
      <c r="AT33" s="27"/>
      <c r="AU33" s="27"/>
      <c r="AV33" s="27"/>
      <c r="AW33" s="27"/>
      <c r="AX33" s="27"/>
      <c r="AY33" s="27"/>
      <c r="AZ33" s="27"/>
      <c r="BA33" s="27"/>
      <c r="BB33" s="26"/>
      <c r="BC33" s="27"/>
      <c r="BD33" s="27"/>
      <c r="BE33" s="27"/>
      <c r="BF33" s="27"/>
      <c r="BG33" s="27"/>
      <c r="BH33" s="27"/>
      <c r="BI33" s="27"/>
      <c r="BJ33" s="27"/>
      <c r="BK33" s="27"/>
      <c r="BL33" s="26"/>
      <c r="BM33" s="27"/>
      <c r="BN33" s="27"/>
      <c r="BO33" s="27"/>
      <c r="BP33" s="27"/>
      <c r="BQ33" s="27"/>
      <c r="BR33" s="27"/>
      <c r="BS33" s="27"/>
      <c r="BT33" s="27"/>
      <c r="BU33" s="27"/>
      <c r="BV33" s="26"/>
      <c r="BW33" s="27"/>
      <c r="BX33" s="27"/>
      <c r="BY33" s="27"/>
      <c r="BZ33" s="27"/>
      <c r="CA33" s="27"/>
      <c r="CB33" s="27"/>
      <c r="CC33" s="27"/>
      <c r="CD33" s="27"/>
      <c r="CE33" s="27"/>
      <c r="CF33" s="26"/>
      <c r="CG33" s="27"/>
      <c r="CH33" s="27"/>
      <c r="CI33" s="27"/>
      <c r="CJ33" s="27"/>
      <c r="CK33" s="27"/>
      <c r="CL33" s="27"/>
      <c r="CM33" s="27"/>
      <c r="CN33" s="27"/>
      <c r="CO33" s="27"/>
      <c r="CP33" s="26"/>
      <c r="CQ33" s="27"/>
      <c r="CR33" s="27"/>
      <c r="CS33" s="27"/>
      <c r="CT33" s="27"/>
      <c r="CU33" s="27"/>
      <c r="CV33" s="27"/>
      <c r="CW33" s="27"/>
      <c r="CX33" s="27"/>
      <c r="CY33" s="27"/>
      <c r="CZ33" s="26"/>
      <c r="DA33" s="27"/>
      <c r="DB33" s="27"/>
      <c r="DJ33" s="16"/>
      <c r="DL33" s="17"/>
    </row>
    <row r="34" spans="3:116" ht="6.75" customHeight="1">
      <c r="C34" s="13"/>
      <c r="D34" s="26"/>
      <c r="E34" s="27"/>
      <c r="F34" s="28"/>
      <c r="G34" s="28"/>
      <c r="H34" s="28"/>
      <c r="I34" s="28"/>
      <c r="J34" s="28"/>
      <c r="K34" s="28"/>
      <c r="L34" s="28"/>
      <c r="M34" s="28"/>
      <c r="N34" s="29"/>
      <c r="O34" s="28"/>
      <c r="P34" s="28"/>
      <c r="Q34" s="28"/>
      <c r="R34" s="28"/>
      <c r="S34" s="28"/>
      <c r="T34" s="28"/>
      <c r="U34" s="28"/>
      <c r="V34" s="28"/>
      <c r="W34" s="28"/>
      <c r="X34" s="29"/>
      <c r="Y34" s="28"/>
      <c r="Z34" s="28"/>
      <c r="AA34" s="28"/>
      <c r="AB34" s="28"/>
      <c r="AC34" s="28"/>
      <c r="AD34" s="28"/>
      <c r="AE34" s="27"/>
      <c r="AF34" s="27"/>
      <c r="AG34" s="27"/>
      <c r="AH34" s="26"/>
      <c r="AI34" s="27"/>
      <c r="AJ34" s="27"/>
      <c r="AK34" s="27"/>
      <c r="AL34" s="27"/>
      <c r="AM34" s="27"/>
      <c r="AN34" s="27"/>
      <c r="AO34" s="27"/>
      <c r="AP34" s="27"/>
      <c r="AQ34" s="27"/>
      <c r="AR34" s="26"/>
      <c r="AS34" s="27"/>
      <c r="AT34" s="27"/>
      <c r="AU34" s="27"/>
      <c r="AV34" s="27"/>
      <c r="AW34" s="27"/>
      <c r="AX34" s="27"/>
      <c r="AY34" s="27"/>
      <c r="AZ34" s="27"/>
      <c r="BA34" s="27"/>
      <c r="BB34" s="26"/>
      <c r="BC34" s="27"/>
      <c r="BD34" s="27"/>
      <c r="BE34" s="27"/>
      <c r="BF34" s="27"/>
      <c r="BG34" s="27"/>
      <c r="BH34" s="27"/>
      <c r="BI34" s="27"/>
      <c r="BJ34" s="27"/>
      <c r="BK34" s="27"/>
      <c r="BL34" s="26"/>
      <c r="BM34" s="27"/>
      <c r="BN34" s="27"/>
      <c r="BO34" s="27"/>
      <c r="BP34" s="27"/>
      <c r="BQ34" s="27"/>
      <c r="BR34" s="27"/>
      <c r="BS34" s="27"/>
      <c r="BT34" s="27"/>
      <c r="BU34" s="27"/>
      <c r="BV34" s="26"/>
      <c r="BW34" s="27"/>
      <c r="BX34" s="27"/>
      <c r="BY34" s="27"/>
      <c r="BZ34" s="27"/>
      <c r="CA34" s="27"/>
      <c r="CB34" s="27"/>
      <c r="CC34" s="27"/>
      <c r="CD34" s="27"/>
      <c r="CE34" s="27"/>
      <c r="CF34" s="26"/>
      <c r="CG34" s="27"/>
      <c r="CH34" s="27"/>
      <c r="CI34" s="27"/>
      <c r="CJ34" s="34"/>
      <c r="CK34" s="27"/>
      <c r="CL34" s="27"/>
      <c r="CM34" s="27"/>
      <c r="CN34" s="27"/>
      <c r="CO34" s="27"/>
      <c r="CP34" s="26"/>
      <c r="CQ34" s="27"/>
      <c r="CR34" s="27"/>
      <c r="CS34" s="27"/>
      <c r="CT34" s="27"/>
      <c r="CU34" s="27"/>
      <c r="CV34" s="27"/>
      <c r="CW34" s="27"/>
      <c r="CX34" s="27"/>
      <c r="CY34" s="35"/>
      <c r="CZ34" s="27"/>
      <c r="DA34" s="27"/>
      <c r="DB34" s="27"/>
      <c r="DJ34" s="16"/>
      <c r="DL34" s="17"/>
    </row>
    <row r="35" spans="3:232" s="36" customFormat="1" ht="6.75" customHeight="1">
      <c r="C35" s="37"/>
      <c r="D35" s="38"/>
      <c r="E35" s="39">
        <v>8</v>
      </c>
      <c r="F35" s="40"/>
      <c r="G35" s="39">
        <v>8</v>
      </c>
      <c r="H35" s="40"/>
      <c r="I35" s="39">
        <v>8</v>
      </c>
      <c r="J35" s="40"/>
      <c r="K35" s="39">
        <v>8</v>
      </c>
      <c r="L35" s="40"/>
      <c r="M35" s="39">
        <v>8</v>
      </c>
      <c r="N35" s="41"/>
      <c r="O35" s="39">
        <v>8</v>
      </c>
      <c r="P35" s="40"/>
      <c r="Q35" s="39">
        <v>8</v>
      </c>
      <c r="R35" s="40"/>
      <c r="S35" s="39">
        <v>8</v>
      </c>
      <c r="T35" s="40"/>
      <c r="U35" s="40"/>
      <c r="V35" s="40"/>
      <c r="W35" s="39">
        <v>8</v>
      </c>
      <c r="X35" s="41"/>
      <c r="Y35" s="40"/>
      <c r="Z35" s="40"/>
      <c r="AA35" s="39">
        <v>8</v>
      </c>
      <c r="AB35" s="40"/>
      <c r="AC35" s="40"/>
      <c r="AD35" s="40"/>
      <c r="AE35" s="39">
        <v>8</v>
      </c>
      <c r="AF35" s="42"/>
      <c r="AG35" s="39">
        <v>8</v>
      </c>
      <c r="AH35" s="38"/>
      <c r="AI35" s="39">
        <v>8</v>
      </c>
      <c r="AJ35" s="42"/>
      <c r="AK35" s="39">
        <v>8</v>
      </c>
      <c r="AL35" s="42"/>
      <c r="AM35" s="42"/>
      <c r="AN35" s="42"/>
      <c r="AO35" s="39">
        <v>8</v>
      </c>
      <c r="AP35" s="42"/>
      <c r="AQ35" s="42"/>
      <c r="AR35" s="38"/>
      <c r="AS35" s="42"/>
      <c r="AT35" s="42"/>
      <c r="AU35" s="42"/>
      <c r="AV35" s="42"/>
      <c r="AW35" s="42"/>
      <c r="AX35" s="42"/>
      <c r="AY35" s="39">
        <v>8</v>
      </c>
      <c r="AZ35" s="42"/>
      <c r="BA35" s="42"/>
      <c r="BB35" s="38"/>
      <c r="BC35" s="39">
        <v>8</v>
      </c>
      <c r="BD35" s="42"/>
      <c r="BE35" s="39">
        <v>8</v>
      </c>
      <c r="BF35" s="42"/>
      <c r="BG35" s="39">
        <v>8</v>
      </c>
      <c r="BH35" s="42"/>
      <c r="BI35" s="39">
        <v>8</v>
      </c>
      <c r="BJ35" s="42"/>
      <c r="BK35" s="42"/>
      <c r="BL35" s="38"/>
      <c r="BM35" s="39">
        <v>8</v>
      </c>
      <c r="BN35" s="42"/>
      <c r="BO35" s="42"/>
      <c r="BP35" s="42"/>
      <c r="BQ35" s="39">
        <v>8</v>
      </c>
      <c r="BR35" s="42"/>
      <c r="BS35" s="42"/>
      <c r="BT35" s="42"/>
      <c r="BU35" s="39">
        <v>8</v>
      </c>
      <c r="BV35" s="38"/>
      <c r="BW35" s="39">
        <v>8</v>
      </c>
      <c r="BX35" s="42"/>
      <c r="BY35" s="39">
        <v>8</v>
      </c>
      <c r="BZ35" s="42"/>
      <c r="CA35" s="39">
        <v>8</v>
      </c>
      <c r="CB35" s="42"/>
      <c r="CC35" s="39">
        <v>8</v>
      </c>
      <c r="CD35" s="42"/>
      <c r="CE35" s="39">
        <v>8</v>
      </c>
      <c r="CF35" s="38"/>
      <c r="CG35" s="39">
        <v>8</v>
      </c>
      <c r="CH35" s="42"/>
      <c r="CI35" s="39">
        <v>8</v>
      </c>
      <c r="CJ35" s="43"/>
      <c r="CK35" s="42"/>
      <c r="CL35" s="42"/>
      <c r="CM35" s="42"/>
      <c r="CN35" s="42"/>
      <c r="CO35" s="42"/>
      <c r="CP35" s="38"/>
      <c r="CQ35" s="39">
        <v>6</v>
      </c>
      <c r="CR35" s="42"/>
      <c r="CS35" s="42"/>
      <c r="CT35" s="42"/>
      <c r="CU35" s="39">
        <v>6</v>
      </c>
      <c r="CV35" s="42"/>
      <c r="CW35" s="42"/>
      <c r="CX35" s="42"/>
      <c r="CY35" s="44"/>
      <c r="CZ35" s="42"/>
      <c r="DA35" s="42"/>
      <c r="DB35" s="42"/>
      <c r="DG35" s="45"/>
      <c r="DI35" s="45"/>
      <c r="DJ35" s="46"/>
      <c r="DL35" s="47"/>
      <c r="HX35" s="48"/>
    </row>
    <row r="36" spans="2:116" ht="6.75" customHeight="1">
      <c r="B36" s="305" t="s">
        <v>116</v>
      </c>
      <c r="C36" s="305"/>
      <c r="D36" s="26"/>
      <c r="E36" s="27"/>
      <c r="F36" s="49">
        <v>8</v>
      </c>
      <c r="G36" s="28"/>
      <c r="H36" s="28"/>
      <c r="I36" s="28"/>
      <c r="J36" s="49">
        <v>8</v>
      </c>
      <c r="K36" s="28"/>
      <c r="L36" s="28"/>
      <c r="M36" s="28"/>
      <c r="N36" s="50">
        <v>8</v>
      </c>
      <c r="O36" s="28"/>
      <c r="P36" s="28"/>
      <c r="Q36" s="28"/>
      <c r="R36" s="49">
        <v>8</v>
      </c>
      <c r="S36" s="28"/>
      <c r="T36" s="49">
        <v>8</v>
      </c>
      <c r="U36" s="28"/>
      <c r="V36" s="49">
        <v>8</v>
      </c>
      <c r="W36" s="28"/>
      <c r="X36" s="50">
        <v>8</v>
      </c>
      <c r="Y36" s="28"/>
      <c r="Z36" s="49">
        <v>8</v>
      </c>
      <c r="AA36" s="28"/>
      <c r="AB36" s="49">
        <v>8</v>
      </c>
      <c r="AC36" s="28"/>
      <c r="AD36" s="49">
        <v>8</v>
      </c>
      <c r="AE36" s="27"/>
      <c r="AF36" s="49">
        <v>8</v>
      </c>
      <c r="AG36" s="27"/>
      <c r="AH36" s="26"/>
      <c r="AI36" s="27"/>
      <c r="AJ36" s="49">
        <v>8</v>
      </c>
      <c r="AK36" s="27"/>
      <c r="AL36" s="49">
        <v>8</v>
      </c>
      <c r="AM36" s="27"/>
      <c r="AN36" s="49">
        <v>8</v>
      </c>
      <c r="AO36" s="27"/>
      <c r="AP36" s="49">
        <v>8</v>
      </c>
      <c r="AQ36" s="27"/>
      <c r="AR36" s="50">
        <v>8</v>
      </c>
      <c r="AS36" s="27"/>
      <c r="AT36" s="27"/>
      <c r="AU36" s="27"/>
      <c r="AV36" s="49">
        <v>8</v>
      </c>
      <c r="AW36" s="27"/>
      <c r="AX36" s="49">
        <v>8</v>
      </c>
      <c r="AY36" s="27"/>
      <c r="AZ36" s="49">
        <v>8</v>
      </c>
      <c r="BA36" s="27"/>
      <c r="BB36" s="50">
        <v>8</v>
      </c>
      <c r="BC36" s="27"/>
      <c r="BD36" s="49">
        <v>8</v>
      </c>
      <c r="BE36" s="27"/>
      <c r="BF36" s="27"/>
      <c r="BG36" s="27"/>
      <c r="BH36" s="49">
        <v>8</v>
      </c>
      <c r="BI36" s="27"/>
      <c r="BJ36" s="49">
        <v>8</v>
      </c>
      <c r="BK36" s="27"/>
      <c r="BL36" s="50">
        <v>8</v>
      </c>
      <c r="BM36" s="27"/>
      <c r="BN36" s="49">
        <v>8</v>
      </c>
      <c r="BO36" s="27"/>
      <c r="BP36" s="49">
        <v>8</v>
      </c>
      <c r="BQ36" s="27"/>
      <c r="BR36" s="49">
        <v>8</v>
      </c>
      <c r="BS36" s="27"/>
      <c r="BT36" s="49">
        <v>8</v>
      </c>
      <c r="BU36" s="27"/>
      <c r="BV36" s="50">
        <v>8</v>
      </c>
      <c r="BW36" s="27"/>
      <c r="BX36" s="27"/>
      <c r="BY36" s="27"/>
      <c r="BZ36" s="49">
        <v>8</v>
      </c>
      <c r="CA36" s="27"/>
      <c r="CB36" s="27"/>
      <c r="CC36" s="27"/>
      <c r="CD36" s="49">
        <v>8</v>
      </c>
      <c r="CE36" s="27"/>
      <c r="CF36" s="26"/>
      <c r="CG36" s="27"/>
      <c r="CH36" s="49">
        <v>8</v>
      </c>
      <c r="CI36" s="27"/>
      <c r="CJ36" s="34"/>
      <c r="CK36" s="27"/>
      <c r="CL36" s="27"/>
      <c r="CM36" s="27"/>
      <c r="CN36" s="49">
        <v>6</v>
      </c>
      <c r="CO36" s="27"/>
      <c r="CP36" s="50">
        <v>6</v>
      </c>
      <c r="CQ36" s="27"/>
      <c r="CR36" s="49">
        <v>6</v>
      </c>
      <c r="CS36" s="27"/>
      <c r="CT36" s="49">
        <v>6</v>
      </c>
      <c r="CU36" s="27"/>
      <c r="CV36" s="49">
        <v>6</v>
      </c>
      <c r="CW36" s="27"/>
      <c r="CX36" s="49">
        <v>6</v>
      </c>
      <c r="CY36" s="35"/>
      <c r="CZ36" s="27"/>
      <c r="DA36" s="27"/>
      <c r="DB36" s="27"/>
      <c r="DF36" s="51"/>
      <c r="DG36" s="51"/>
      <c r="DH36" s="51"/>
      <c r="DJ36" s="16"/>
      <c r="DL36" s="17"/>
    </row>
    <row r="37" spans="2:116" ht="6.75" customHeight="1">
      <c r="B37" s="305"/>
      <c r="C37" s="305"/>
      <c r="D37" s="26"/>
      <c r="E37" s="27"/>
      <c r="F37" s="28"/>
      <c r="G37" s="28"/>
      <c r="H37" s="28"/>
      <c r="I37" s="28"/>
      <c r="J37" s="28"/>
      <c r="K37" s="28"/>
      <c r="L37" s="28"/>
      <c r="M37" s="28"/>
      <c r="N37" s="29"/>
      <c r="O37" s="28"/>
      <c r="P37" s="28"/>
      <c r="Q37" s="28"/>
      <c r="R37" s="28"/>
      <c r="S37" s="28"/>
      <c r="T37" s="28"/>
      <c r="U37" s="49">
        <v>8</v>
      </c>
      <c r="V37" s="28"/>
      <c r="W37" s="28"/>
      <c r="X37" s="29"/>
      <c r="Y37" s="49">
        <v>8</v>
      </c>
      <c r="Z37" s="28"/>
      <c r="AA37" s="28"/>
      <c r="AB37" s="28"/>
      <c r="AC37" s="49">
        <v>8</v>
      </c>
      <c r="AD37" s="28"/>
      <c r="AE37" s="27"/>
      <c r="AF37" s="27"/>
      <c r="AG37" s="27"/>
      <c r="AH37" s="26"/>
      <c r="AI37" s="27"/>
      <c r="AJ37" s="27"/>
      <c r="AK37" s="27"/>
      <c r="AL37" s="27"/>
      <c r="AM37" s="49">
        <v>8</v>
      </c>
      <c r="AN37" s="27"/>
      <c r="AO37" s="27"/>
      <c r="AP37" s="27"/>
      <c r="AQ37" s="49">
        <v>8</v>
      </c>
      <c r="AR37" s="26"/>
      <c r="AS37" s="49">
        <v>8</v>
      </c>
      <c r="AT37" s="27"/>
      <c r="AU37" s="49">
        <v>8</v>
      </c>
      <c r="AV37" s="27"/>
      <c r="AW37" s="49">
        <v>8</v>
      </c>
      <c r="AX37" s="27"/>
      <c r="AY37" s="27"/>
      <c r="AZ37" s="27"/>
      <c r="BA37" s="49">
        <v>8</v>
      </c>
      <c r="BB37" s="26"/>
      <c r="BC37" s="27"/>
      <c r="BD37" s="27"/>
      <c r="BE37" s="27"/>
      <c r="BF37" s="27"/>
      <c r="BG37" s="27"/>
      <c r="BH37" s="27"/>
      <c r="BI37" s="27"/>
      <c r="BJ37" s="27"/>
      <c r="BK37" s="49">
        <v>8</v>
      </c>
      <c r="BL37" s="26"/>
      <c r="BM37" s="27"/>
      <c r="BN37" s="27"/>
      <c r="BO37" s="49">
        <v>8</v>
      </c>
      <c r="BP37" s="27"/>
      <c r="BQ37" s="27"/>
      <c r="BR37" s="27"/>
      <c r="BS37" s="49">
        <v>8</v>
      </c>
      <c r="BT37" s="27"/>
      <c r="BU37" s="27"/>
      <c r="BV37" s="26"/>
      <c r="BW37" s="27"/>
      <c r="BX37" s="27"/>
      <c r="BY37" s="27"/>
      <c r="BZ37" s="27"/>
      <c r="CA37" s="27"/>
      <c r="CB37" s="27"/>
      <c r="CC37" s="27"/>
      <c r="CD37" s="27"/>
      <c r="CE37" s="27"/>
      <c r="CF37" s="26"/>
      <c r="CG37" s="27"/>
      <c r="CH37" s="27"/>
      <c r="CI37" s="27"/>
      <c r="CJ37" s="34"/>
      <c r="CK37" s="49">
        <v>6</v>
      </c>
      <c r="CL37" s="27"/>
      <c r="CM37" s="49">
        <v>6</v>
      </c>
      <c r="CN37" s="27"/>
      <c r="CO37" s="49">
        <v>6</v>
      </c>
      <c r="CP37" s="26"/>
      <c r="CQ37" s="27"/>
      <c r="CR37" s="27"/>
      <c r="CS37" s="49">
        <v>6</v>
      </c>
      <c r="CT37" s="27"/>
      <c r="CU37" s="27"/>
      <c r="CV37" s="27"/>
      <c r="CW37" s="49">
        <v>6</v>
      </c>
      <c r="CX37" s="27"/>
      <c r="CY37" s="52">
        <v>6</v>
      </c>
      <c r="CZ37" s="27"/>
      <c r="DA37" s="14" t="s">
        <v>111</v>
      </c>
      <c r="DB37" s="20"/>
      <c r="DE37" s="51"/>
      <c r="DF37" s="51"/>
      <c r="DI37" s="51"/>
      <c r="DJ37" s="16"/>
      <c r="DL37" s="17"/>
    </row>
    <row r="38" spans="1:116" ht="6.75" customHeight="1">
      <c r="A38" s="53"/>
      <c r="B38" s="53"/>
      <c r="C38" s="53"/>
      <c r="D38" s="54">
        <v>8</v>
      </c>
      <c r="E38" s="55"/>
      <c r="F38" s="56"/>
      <c r="G38" s="56"/>
      <c r="H38" s="57">
        <v>8</v>
      </c>
      <c r="I38" s="56"/>
      <c r="J38" s="56"/>
      <c r="K38" s="56"/>
      <c r="L38" s="57">
        <v>8</v>
      </c>
      <c r="M38" s="56"/>
      <c r="N38" s="58"/>
      <c r="O38" s="56"/>
      <c r="P38" s="57">
        <v>8</v>
      </c>
      <c r="Q38" s="56"/>
      <c r="R38" s="59"/>
      <c r="S38" s="56"/>
      <c r="T38" s="56"/>
      <c r="U38" s="56"/>
      <c r="V38" s="59"/>
      <c r="W38" s="56"/>
      <c r="X38" s="58"/>
      <c r="Y38" s="56"/>
      <c r="Z38" s="56"/>
      <c r="AA38" s="56"/>
      <c r="AB38" s="56"/>
      <c r="AC38" s="56"/>
      <c r="AD38" s="56"/>
      <c r="AE38" s="55"/>
      <c r="AF38" s="55"/>
      <c r="AG38" s="55"/>
      <c r="AH38" s="54">
        <v>8</v>
      </c>
      <c r="AI38" s="55"/>
      <c r="AJ38" s="55"/>
      <c r="AK38" s="55"/>
      <c r="AL38" s="55"/>
      <c r="AM38" s="55"/>
      <c r="AN38" s="55"/>
      <c r="AO38" s="55"/>
      <c r="AP38" s="55"/>
      <c r="AQ38" s="55"/>
      <c r="AR38" s="60"/>
      <c r="AS38" s="55"/>
      <c r="AT38" s="57">
        <v>8</v>
      </c>
      <c r="AU38" s="55"/>
      <c r="AV38" s="55"/>
      <c r="AW38" s="55"/>
      <c r="AX38" s="55"/>
      <c r="AY38" s="55"/>
      <c r="AZ38" s="55"/>
      <c r="BA38" s="55"/>
      <c r="BB38" s="60"/>
      <c r="BC38" s="55"/>
      <c r="BD38" s="55"/>
      <c r="BE38" s="55"/>
      <c r="BF38" s="57">
        <v>8</v>
      </c>
      <c r="BG38" s="55"/>
      <c r="BH38" s="55"/>
      <c r="BI38" s="55"/>
      <c r="BJ38" s="55"/>
      <c r="BK38" s="55"/>
      <c r="BL38" s="60"/>
      <c r="BM38" s="55"/>
      <c r="BN38" s="55"/>
      <c r="BO38" s="55"/>
      <c r="BP38" s="55"/>
      <c r="BQ38" s="55"/>
      <c r="BR38" s="55"/>
      <c r="BS38" s="55"/>
      <c r="BT38" s="55"/>
      <c r="BU38" s="55"/>
      <c r="BV38" s="60"/>
      <c r="BW38" s="55"/>
      <c r="BX38" s="57">
        <v>8</v>
      </c>
      <c r="BY38" s="55"/>
      <c r="BZ38" s="55"/>
      <c r="CA38" s="55"/>
      <c r="CB38" s="57">
        <v>8</v>
      </c>
      <c r="CC38" s="55"/>
      <c r="CD38" s="55"/>
      <c r="CE38" s="55"/>
      <c r="CF38" s="54">
        <v>8</v>
      </c>
      <c r="CG38" s="55"/>
      <c r="CH38" s="55"/>
      <c r="CI38" s="55"/>
      <c r="CJ38" s="61">
        <v>6</v>
      </c>
      <c r="CK38" s="55"/>
      <c r="CL38" s="57">
        <v>6</v>
      </c>
      <c r="CM38" s="55"/>
      <c r="CN38" s="55"/>
      <c r="CO38" s="55"/>
      <c r="CP38" s="60"/>
      <c r="CQ38" s="55"/>
      <c r="CR38" s="55"/>
      <c r="CS38" s="55"/>
      <c r="CT38" s="55"/>
      <c r="CU38" s="55"/>
      <c r="CV38" s="55"/>
      <c r="CW38" s="55"/>
      <c r="CX38" s="55"/>
      <c r="CY38" s="62"/>
      <c r="CZ38" s="57">
        <v>1</v>
      </c>
      <c r="DA38" s="63"/>
      <c r="DB38" s="64" t="s">
        <v>111</v>
      </c>
      <c r="DC38" s="53"/>
      <c r="DD38" s="53"/>
      <c r="DE38" s="65"/>
      <c r="DF38" s="53"/>
      <c r="DG38" s="53"/>
      <c r="DH38" s="65"/>
      <c r="DI38" s="53"/>
      <c r="DJ38" s="66"/>
      <c r="DK38" s="53"/>
      <c r="DL38" s="67"/>
    </row>
    <row r="39" spans="4:116" ht="6.75" customHeight="1">
      <c r="D39" s="306" t="s">
        <v>117</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7" t="s">
        <v>118</v>
      </c>
      <c r="CK39" s="307"/>
      <c r="CL39" s="307"/>
      <c r="CM39" s="307"/>
      <c r="CN39" s="307"/>
      <c r="CO39" s="307"/>
      <c r="CP39" s="307"/>
      <c r="CQ39" s="307"/>
      <c r="CR39" s="307"/>
      <c r="CS39" s="307"/>
      <c r="CT39" s="307"/>
      <c r="CU39" s="307"/>
      <c r="CV39" s="307"/>
      <c r="CW39" s="307"/>
      <c r="CX39" s="307"/>
      <c r="CY39" s="307"/>
      <c r="DJ39" s="16"/>
      <c r="DL39" s="17"/>
    </row>
    <row r="40" spans="4:116" ht="6.75" customHeight="1">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7"/>
      <c r="CK40" s="307"/>
      <c r="CL40" s="307"/>
      <c r="CM40" s="307"/>
      <c r="CN40" s="307"/>
      <c r="CO40" s="307"/>
      <c r="CP40" s="307"/>
      <c r="CQ40" s="307"/>
      <c r="CR40" s="307"/>
      <c r="CS40" s="307"/>
      <c r="CT40" s="307"/>
      <c r="CU40" s="307"/>
      <c r="CV40" s="307"/>
      <c r="CW40" s="307"/>
      <c r="CX40" s="307"/>
      <c r="CY40" s="307"/>
      <c r="DJ40" s="16"/>
      <c r="DL40" s="17"/>
    </row>
    <row r="41" spans="4:116" ht="6.75" customHeight="1">
      <c r="D41" s="26"/>
      <c r="E41" s="27"/>
      <c r="F41" s="28"/>
      <c r="G41" s="28"/>
      <c r="H41" s="28"/>
      <c r="I41" s="30"/>
      <c r="J41" s="28"/>
      <c r="K41" s="30"/>
      <c r="L41" s="28"/>
      <c r="M41" s="28"/>
      <c r="N41" s="29"/>
      <c r="O41" s="30"/>
      <c r="P41" s="28"/>
      <c r="Q41" s="28"/>
      <c r="R41" s="28"/>
      <c r="S41" s="30"/>
      <c r="T41" s="28"/>
      <c r="U41" s="28"/>
      <c r="V41" s="28"/>
      <c r="W41" s="28"/>
      <c r="X41" s="29"/>
      <c r="Y41" s="28"/>
      <c r="Z41" s="28"/>
      <c r="AA41" s="28"/>
      <c r="AB41" s="28"/>
      <c r="AC41" s="28"/>
      <c r="AD41" s="28"/>
      <c r="AE41" s="27"/>
      <c r="AF41" s="27"/>
      <c r="AG41" s="27"/>
      <c r="AH41" s="26"/>
      <c r="AI41" s="27"/>
      <c r="AJ41" s="27"/>
      <c r="AK41" s="27"/>
      <c r="AL41" s="27"/>
      <c r="AM41" s="27"/>
      <c r="AN41" s="27"/>
      <c r="AO41" s="27"/>
      <c r="AP41" s="27"/>
      <c r="AQ41" s="27"/>
      <c r="AR41" s="26"/>
      <c r="AS41" s="27"/>
      <c r="AT41" s="27"/>
      <c r="AU41" s="27"/>
      <c r="AV41" s="27"/>
      <c r="AW41" s="27"/>
      <c r="AX41" s="27"/>
      <c r="AY41" s="27"/>
      <c r="AZ41" s="27"/>
      <c r="BA41" s="27"/>
      <c r="BB41" s="26"/>
      <c r="BC41" s="27"/>
      <c r="BD41" s="27"/>
      <c r="BE41" s="27"/>
      <c r="BF41" s="27"/>
      <c r="BG41" s="27"/>
      <c r="BH41" s="27"/>
      <c r="BI41" s="27"/>
      <c r="BJ41" s="27"/>
      <c r="BK41" s="27"/>
      <c r="BL41" s="26"/>
      <c r="BM41" s="27"/>
      <c r="BN41" s="27"/>
      <c r="BO41" s="27"/>
      <c r="BP41" s="27"/>
      <c r="BQ41" s="27"/>
      <c r="BR41" s="27"/>
      <c r="BS41" s="27"/>
      <c r="BT41" s="27"/>
      <c r="BU41" s="27"/>
      <c r="BV41" s="26"/>
      <c r="BW41" s="27"/>
      <c r="BX41" s="27"/>
      <c r="BY41" s="27"/>
      <c r="BZ41" s="27"/>
      <c r="CA41" s="27"/>
      <c r="CB41" s="27"/>
      <c r="CC41" s="27"/>
      <c r="CD41" s="27"/>
      <c r="CE41" s="27"/>
      <c r="CF41" s="26"/>
      <c r="CG41" s="27"/>
      <c r="CH41" s="27"/>
      <c r="CI41" s="27"/>
      <c r="CJ41" s="27"/>
      <c r="CK41" s="27"/>
      <c r="CL41" s="27"/>
      <c r="CM41" s="27"/>
      <c r="CN41" s="27"/>
      <c r="CO41" s="27"/>
      <c r="CP41" s="26"/>
      <c r="CQ41" s="27"/>
      <c r="CR41" s="27"/>
      <c r="CS41" s="27"/>
      <c r="CT41" s="27"/>
      <c r="CU41" s="27"/>
      <c r="CV41" s="27"/>
      <c r="CW41" s="27"/>
      <c r="CX41" s="27"/>
      <c r="CY41" s="27"/>
      <c r="CZ41" s="26"/>
      <c r="DA41" s="27"/>
      <c r="DB41" s="27"/>
      <c r="DC41" s="27"/>
      <c r="DD41" s="27"/>
      <c r="DE41" s="27"/>
      <c r="DF41" s="27"/>
      <c r="DG41" s="27"/>
      <c r="DH41" s="27"/>
      <c r="DI41" s="27"/>
      <c r="DJ41" s="16"/>
      <c r="DL41" s="17"/>
    </row>
    <row r="42" spans="4:116" ht="6.75" customHeight="1">
      <c r="D42" s="26"/>
      <c r="E42" s="27"/>
      <c r="F42" s="27"/>
      <c r="G42" s="27"/>
      <c r="H42" s="27"/>
      <c r="I42" s="27"/>
      <c r="J42" s="32"/>
      <c r="K42" s="27"/>
      <c r="L42" s="27"/>
      <c r="M42" s="27"/>
      <c r="N42" s="26"/>
      <c r="O42" s="27"/>
      <c r="P42" s="27"/>
      <c r="Q42" s="27"/>
      <c r="R42" s="27"/>
      <c r="S42" s="27"/>
      <c r="T42" s="27"/>
      <c r="U42" s="27"/>
      <c r="V42" s="27"/>
      <c r="W42" s="27"/>
      <c r="X42" s="26"/>
      <c r="Y42" s="27"/>
      <c r="Z42" s="27"/>
      <c r="AA42" s="27"/>
      <c r="AB42" s="27"/>
      <c r="AC42" s="27"/>
      <c r="AD42" s="27"/>
      <c r="AE42" s="27"/>
      <c r="AF42" s="27"/>
      <c r="AG42" s="27"/>
      <c r="AH42" s="26"/>
      <c r="AI42" s="27"/>
      <c r="AJ42" s="27"/>
      <c r="AK42" s="27"/>
      <c r="AL42" s="27"/>
      <c r="AM42" s="27"/>
      <c r="AN42" s="27"/>
      <c r="AO42" s="27"/>
      <c r="AP42" s="27"/>
      <c r="AQ42" s="27"/>
      <c r="AR42" s="26"/>
      <c r="AS42" s="27"/>
      <c r="AT42" s="27"/>
      <c r="AU42" s="27"/>
      <c r="AV42" s="27"/>
      <c r="AW42" s="27"/>
      <c r="AX42" s="27"/>
      <c r="AY42" s="27"/>
      <c r="AZ42" s="27"/>
      <c r="BA42" s="27"/>
      <c r="BB42" s="26"/>
      <c r="BC42" s="27"/>
      <c r="BD42" s="27"/>
      <c r="BE42" s="27"/>
      <c r="BF42" s="27"/>
      <c r="BG42" s="27"/>
      <c r="BH42" s="27"/>
      <c r="BI42" s="27"/>
      <c r="BJ42" s="27"/>
      <c r="BK42" s="27"/>
      <c r="BL42" s="26"/>
      <c r="BM42" s="27"/>
      <c r="BN42" s="27"/>
      <c r="BO42" s="27"/>
      <c r="BP42" s="27"/>
      <c r="BQ42" s="27"/>
      <c r="BR42" s="27"/>
      <c r="BS42" s="27"/>
      <c r="BT42" s="27"/>
      <c r="BU42" s="27"/>
      <c r="BV42" s="26"/>
      <c r="BW42" s="27"/>
      <c r="BX42" s="27"/>
      <c r="BY42" s="27"/>
      <c r="BZ42" s="27"/>
      <c r="CA42" s="27"/>
      <c r="CB42" s="27"/>
      <c r="CC42" s="27"/>
      <c r="CD42" s="27"/>
      <c r="CE42" s="27"/>
      <c r="CF42" s="26"/>
      <c r="CG42" s="27"/>
      <c r="CH42" s="27"/>
      <c r="CI42" s="27"/>
      <c r="CJ42" s="27"/>
      <c r="CK42" s="27"/>
      <c r="CL42" s="27"/>
      <c r="CM42" s="27"/>
      <c r="CN42" s="27"/>
      <c r="CO42" s="27"/>
      <c r="CP42" s="26"/>
      <c r="CQ42" s="27"/>
      <c r="CR42" s="27"/>
      <c r="CS42" s="27"/>
      <c r="CT42" s="27"/>
      <c r="CU42" s="27"/>
      <c r="CV42" s="27"/>
      <c r="CW42" s="27"/>
      <c r="CX42" s="27"/>
      <c r="CY42" s="27"/>
      <c r="CZ42" s="26"/>
      <c r="DA42" s="27"/>
      <c r="DB42" s="27"/>
      <c r="DC42" s="27"/>
      <c r="DD42" s="27"/>
      <c r="DE42" s="27"/>
      <c r="DF42" s="27"/>
      <c r="DG42" s="27"/>
      <c r="DH42" s="27"/>
      <c r="DI42" s="27"/>
      <c r="DJ42" s="16"/>
      <c r="DL42" s="17"/>
    </row>
    <row r="43" spans="4:116" ht="6.75" customHeight="1">
      <c r="D43" s="26"/>
      <c r="E43" s="27"/>
      <c r="F43" s="27"/>
      <c r="G43" s="27"/>
      <c r="H43" s="27"/>
      <c r="I43" s="27"/>
      <c r="J43" s="32"/>
      <c r="K43" s="27"/>
      <c r="L43" s="27"/>
      <c r="M43" s="27"/>
      <c r="N43" s="26"/>
      <c r="O43" s="27"/>
      <c r="P43" s="27"/>
      <c r="Q43" s="27"/>
      <c r="R43" s="27"/>
      <c r="S43" s="27"/>
      <c r="T43" s="27"/>
      <c r="U43" s="27"/>
      <c r="V43" s="27"/>
      <c r="W43" s="27"/>
      <c r="X43" s="26"/>
      <c r="Y43" s="27"/>
      <c r="Z43" s="27"/>
      <c r="AA43" s="27"/>
      <c r="AB43" s="27"/>
      <c r="AC43" s="27"/>
      <c r="AD43" s="27"/>
      <c r="AE43" s="27"/>
      <c r="AF43" s="27"/>
      <c r="AG43" s="27"/>
      <c r="AH43" s="26"/>
      <c r="AI43" s="27"/>
      <c r="AJ43" s="27"/>
      <c r="AK43" s="27"/>
      <c r="AL43" s="27"/>
      <c r="AM43" s="27"/>
      <c r="AN43" s="27"/>
      <c r="AO43" s="27"/>
      <c r="AP43" s="27"/>
      <c r="AQ43" s="27"/>
      <c r="AR43" s="26"/>
      <c r="AS43" s="27"/>
      <c r="AT43" s="27"/>
      <c r="AU43" s="27"/>
      <c r="AV43" s="27"/>
      <c r="AW43" s="27"/>
      <c r="AX43" s="27"/>
      <c r="AY43" s="27"/>
      <c r="AZ43" s="27"/>
      <c r="BA43" s="27"/>
      <c r="BB43" s="26"/>
      <c r="BC43" s="27"/>
      <c r="BD43" s="27"/>
      <c r="BE43" s="27"/>
      <c r="BF43" s="27"/>
      <c r="BG43" s="27"/>
      <c r="BH43" s="27"/>
      <c r="BI43" s="27"/>
      <c r="BJ43" s="27"/>
      <c r="BK43" s="27"/>
      <c r="BL43" s="26"/>
      <c r="BM43" s="27"/>
      <c r="BN43" s="27"/>
      <c r="BO43" s="27"/>
      <c r="BP43" s="27"/>
      <c r="BQ43" s="27"/>
      <c r="BR43" s="27"/>
      <c r="BS43" s="27"/>
      <c r="BT43" s="27"/>
      <c r="BU43" s="27"/>
      <c r="BV43" s="26"/>
      <c r="BW43" s="27"/>
      <c r="BX43" s="27"/>
      <c r="BY43" s="27"/>
      <c r="BZ43" s="27"/>
      <c r="CA43" s="27"/>
      <c r="CB43" s="27"/>
      <c r="CC43" s="27"/>
      <c r="CD43" s="27"/>
      <c r="CE43" s="27"/>
      <c r="CF43" s="26"/>
      <c r="CG43" s="27"/>
      <c r="CH43" s="27"/>
      <c r="CI43" s="27"/>
      <c r="CJ43" s="27"/>
      <c r="CK43" s="27"/>
      <c r="CL43" s="27"/>
      <c r="CM43" s="27"/>
      <c r="CN43" s="27"/>
      <c r="CO43" s="27"/>
      <c r="CP43" s="26"/>
      <c r="CQ43" s="27"/>
      <c r="CR43" s="27"/>
      <c r="CS43" s="27"/>
      <c r="CT43" s="27"/>
      <c r="CU43" s="27"/>
      <c r="CV43" s="27"/>
      <c r="CW43" s="27"/>
      <c r="CX43" s="27"/>
      <c r="CY43" s="27"/>
      <c r="CZ43" s="26"/>
      <c r="DA43" s="27"/>
      <c r="DB43" s="27"/>
      <c r="DC43" s="27"/>
      <c r="DD43" s="27"/>
      <c r="DE43" s="27"/>
      <c r="DF43" s="27"/>
      <c r="DG43" s="27"/>
      <c r="DH43" s="27"/>
      <c r="DI43" s="27"/>
      <c r="DJ43" s="16"/>
      <c r="DL43" s="17"/>
    </row>
    <row r="44" spans="4:116" ht="6.75" customHeight="1">
      <c r="D44" s="26"/>
      <c r="E44" s="27"/>
      <c r="F44" s="27"/>
      <c r="G44" s="27"/>
      <c r="H44" s="27"/>
      <c r="I44" s="27"/>
      <c r="J44" s="32"/>
      <c r="K44" s="27"/>
      <c r="L44" s="27"/>
      <c r="M44" s="27"/>
      <c r="N44" s="26"/>
      <c r="O44" s="27"/>
      <c r="P44" s="27"/>
      <c r="Q44" s="27"/>
      <c r="R44" s="27"/>
      <c r="S44" s="27"/>
      <c r="T44" s="27"/>
      <c r="U44" s="27"/>
      <c r="V44" s="27"/>
      <c r="W44" s="27"/>
      <c r="X44" s="26"/>
      <c r="Y44" s="27"/>
      <c r="Z44" s="27"/>
      <c r="AA44" s="27"/>
      <c r="AB44" s="27"/>
      <c r="AC44" s="27"/>
      <c r="AD44" s="27"/>
      <c r="AE44" s="27"/>
      <c r="AF44" s="27"/>
      <c r="AG44" s="27"/>
      <c r="AH44" s="26"/>
      <c r="AI44" s="27"/>
      <c r="AJ44" s="27"/>
      <c r="AK44" s="27"/>
      <c r="AL44" s="27"/>
      <c r="AM44" s="27"/>
      <c r="AN44" s="27"/>
      <c r="AO44" s="27"/>
      <c r="AP44" s="27"/>
      <c r="AQ44" s="27"/>
      <c r="AR44" s="26"/>
      <c r="AS44" s="27"/>
      <c r="AT44" s="27"/>
      <c r="AU44" s="27"/>
      <c r="AV44" s="27"/>
      <c r="AW44" s="27"/>
      <c r="AX44" s="27"/>
      <c r="AY44" s="27"/>
      <c r="AZ44" s="27"/>
      <c r="BA44" s="27"/>
      <c r="BB44" s="26"/>
      <c r="BC44" s="27"/>
      <c r="BD44" s="27"/>
      <c r="BE44" s="27"/>
      <c r="BF44" s="27"/>
      <c r="BG44" s="27"/>
      <c r="BH44" s="27"/>
      <c r="BI44" s="27"/>
      <c r="BJ44" s="27"/>
      <c r="BK44" s="27"/>
      <c r="BL44" s="26"/>
      <c r="BM44" s="27"/>
      <c r="BN44" s="27"/>
      <c r="BO44" s="27"/>
      <c r="BP44" s="27"/>
      <c r="BQ44" s="27"/>
      <c r="BR44" s="27"/>
      <c r="BS44" s="27"/>
      <c r="BT44" s="27"/>
      <c r="BU44" s="27"/>
      <c r="BV44" s="26"/>
      <c r="BW44" s="27"/>
      <c r="BX44" s="27"/>
      <c r="BY44" s="27"/>
      <c r="BZ44" s="27"/>
      <c r="CA44" s="27"/>
      <c r="CB44" s="27"/>
      <c r="CC44" s="27"/>
      <c r="CD44" s="27"/>
      <c r="CE44" s="27"/>
      <c r="CF44" s="26"/>
      <c r="CG44" s="27"/>
      <c r="CH44" s="27"/>
      <c r="CI44" s="27"/>
      <c r="CJ44" s="27"/>
      <c r="CK44" s="27"/>
      <c r="CL44" s="27"/>
      <c r="CM44" s="27"/>
      <c r="CN44" s="27"/>
      <c r="CO44" s="27"/>
      <c r="CP44" s="26"/>
      <c r="CQ44" s="27"/>
      <c r="CR44" s="27"/>
      <c r="CS44" s="27"/>
      <c r="CT44" s="27"/>
      <c r="CU44" s="27"/>
      <c r="CV44" s="27"/>
      <c r="CW44" s="27"/>
      <c r="CX44" s="27"/>
      <c r="CY44" s="27"/>
      <c r="CZ44" s="26"/>
      <c r="DA44" s="27"/>
      <c r="DB44" s="27"/>
      <c r="DC44" s="27"/>
      <c r="DD44" s="27"/>
      <c r="DE44" s="27"/>
      <c r="DF44" s="27"/>
      <c r="DG44" s="27"/>
      <c r="DH44" s="27"/>
      <c r="DI44" s="27"/>
      <c r="DJ44" s="16"/>
      <c r="DL44" s="17"/>
    </row>
    <row r="45" spans="4:116" ht="6.75" customHeight="1">
      <c r="D45" s="26"/>
      <c r="E45" s="27"/>
      <c r="F45" s="27"/>
      <c r="G45" s="27"/>
      <c r="H45" s="27"/>
      <c r="I45" s="27"/>
      <c r="J45" s="32"/>
      <c r="K45" s="27"/>
      <c r="L45" s="27"/>
      <c r="M45" s="27"/>
      <c r="N45" s="26"/>
      <c r="O45" s="27"/>
      <c r="P45" s="27"/>
      <c r="Q45" s="27"/>
      <c r="R45" s="27"/>
      <c r="S45" s="27"/>
      <c r="T45" s="27"/>
      <c r="U45" s="27"/>
      <c r="V45" s="27"/>
      <c r="W45" s="27"/>
      <c r="X45" s="26"/>
      <c r="Y45" s="27"/>
      <c r="Z45" s="27"/>
      <c r="AA45" s="27"/>
      <c r="AB45" s="27"/>
      <c r="AC45" s="27"/>
      <c r="AD45" s="27"/>
      <c r="AE45" s="27"/>
      <c r="AF45" s="27"/>
      <c r="AG45" s="27"/>
      <c r="AH45" s="26"/>
      <c r="AI45" s="27"/>
      <c r="AJ45" s="27"/>
      <c r="AK45" s="27"/>
      <c r="AL45" s="27"/>
      <c r="AM45" s="27"/>
      <c r="AN45" s="27"/>
      <c r="AO45" s="27"/>
      <c r="AP45" s="27"/>
      <c r="AQ45" s="27"/>
      <c r="AR45" s="26"/>
      <c r="AS45" s="27"/>
      <c r="AT45" s="27"/>
      <c r="AU45" s="27"/>
      <c r="AV45" s="27"/>
      <c r="AW45" s="27"/>
      <c r="AX45" s="27"/>
      <c r="AY45" s="27"/>
      <c r="AZ45" s="27"/>
      <c r="BA45" s="27"/>
      <c r="BB45" s="26"/>
      <c r="BC45" s="27"/>
      <c r="BD45" s="27"/>
      <c r="BE45" s="27"/>
      <c r="BF45" s="27"/>
      <c r="BG45" s="27"/>
      <c r="BH45" s="27"/>
      <c r="BI45" s="27"/>
      <c r="BJ45" s="27"/>
      <c r="BK45" s="27"/>
      <c r="BL45" s="26"/>
      <c r="BM45" s="27"/>
      <c r="BN45" s="27"/>
      <c r="BO45" s="27"/>
      <c r="BP45" s="27"/>
      <c r="BQ45" s="27"/>
      <c r="BR45" s="27"/>
      <c r="BS45" s="27"/>
      <c r="BT45" s="27"/>
      <c r="BU45" s="27"/>
      <c r="BV45" s="26"/>
      <c r="BW45" s="27"/>
      <c r="BX45" s="27"/>
      <c r="BY45" s="27"/>
      <c r="BZ45" s="27"/>
      <c r="CA45" s="27"/>
      <c r="CB45" s="27"/>
      <c r="CC45" s="27"/>
      <c r="CD45" s="27"/>
      <c r="CE45" s="27"/>
      <c r="CF45" s="26"/>
      <c r="CG45" s="27"/>
      <c r="CH45" s="27"/>
      <c r="CI45" s="27"/>
      <c r="CJ45" s="27"/>
      <c r="CK45" s="27"/>
      <c r="CL45" s="27"/>
      <c r="CM45" s="27"/>
      <c r="CN45" s="27"/>
      <c r="CO45" s="27"/>
      <c r="CP45" s="26"/>
      <c r="CQ45" s="27"/>
      <c r="CR45" s="27"/>
      <c r="CS45" s="27"/>
      <c r="CT45" s="27"/>
      <c r="CU45" s="27"/>
      <c r="CV45" s="27"/>
      <c r="CW45" s="27"/>
      <c r="CX45" s="27"/>
      <c r="CY45" s="27"/>
      <c r="CZ45" s="26"/>
      <c r="DA45" s="27"/>
      <c r="DB45" s="27"/>
      <c r="DC45" s="27"/>
      <c r="DD45" s="27"/>
      <c r="DE45" s="27"/>
      <c r="DF45" s="27"/>
      <c r="DG45" s="27"/>
      <c r="DH45" s="27"/>
      <c r="DI45" s="27"/>
      <c r="DJ45" s="16"/>
      <c r="DL45" s="17"/>
    </row>
    <row r="46" spans="4:116" ht="6.75" customHeight="1">
      <c r="D46" s="26"/>
      <c r="E46" s="27"/>
      <c r="F46" s="27"/>
      <c r="G46" s="27"/>
      <c r="H46" s="27"/>
      <c r="I46" s="27"/>
      <c r="J46" s="27"/>
      <c r="K46" s="32"/>
      <c r="L46" s="27"/>
      <c r="M46" s="27"/>
      <c r="N46" s="26"/>
      <c r="O46" s="27"/>
      <c r="P46" s="27"/>
      <c r="Q46" s="27"/>
      <c r="R46" s="27"/>
      <c r="S46" s="27"/>
      <c r="T46" s="27"/>
      <c r="U46" s="27"/>
      <c r="V46" s="27"/>
      <c r="W46" s="27"/>
      <c r="X46" s="26"/>
      <c r="Y46" s="27"/>
      <c r="Z46" s="27"/>
      <c r="AA46" s="27"/>
      <c r="AB46" s="27"/>
      <c r="AC46" s="27"/>
      <c r="AD46" s="27"/>
      <c r="AE46" s="27"/>
      <c r="AF46" s="27"/>
      <c r="AG46" s="27"/>
      <c r="AH46" s="26"/>
      <c r="AI46" s="27"/>
      <c r="AJ46" s="27"/>
      <c r="AK46" s="27"/>
      <c r="AL46" s="27"/>
      <c r="AM46" s="27"/>
      <c r="AN46" s="27"/>
      <c r="AO46" s="27"/>
      <c r="AP46" s="27"/>
      <c r="AQ46" s="27"/>
      <c r="AR46" s="26"/>
      <c r="AS46" s="27"/>
      <c r="AT46" s="27"/>
      <c r="AU46" s="27"/>
      <c r="AV46" s="27"/>
      <c r="AW46" s="27"/>
      <c r="AX46" s="27"/>
      <c r="AY46" s="27"/>
      <c r="AZ46" s="27"/>
      <c r="BA46" s="27"/>
      <c r="BB46" s="26"/>
      <c r="BC46" s="27"/>
      <c r="BD46" s="27"/>
      <c r="BE46" s="27"/>
      <c r="BF46" s="27"/>
      <c r="BG46" s="27"/>
      <c r="BH46" s="27"/>
      <c r="BI46" s="27"/>
      <c r="BJ46" s="27"/>
      <c r="BK46" s="27"/>
      <c r="BL46" s="26"/>
      <c r="BM46" s="27"/>
      <c r="BN46" s="27"/>
      <c r="BO46" s="27"/>
      <c r="BP46" s="27"/>
      <c r="BQ46" s="27"/>
      <c r="BR46" s="27"/>
      <c r="BS46" s="27"/>
      <c r="BT46" s="27"/>
      <c r="BU46" s="27"/>
      <c r="BV46" s="26"/>
      <c r="BW46" s="27"/>
      <c r="BX46" s="27"/>
      <c r="BY46" s="27"/>
      <c r="BZ46" s="27"/>
      <c r="CA46" s="27"/>
      <c r="CB46" s="27"/>
      <c r="CC46" s="27"/>
      <c r="CD46" s="27"/>
      <c r="CE46" s="27"/>
      <c r="CF46" s="26"/>
      <c r="CG46" s="27"/>
      <c r="CH46" s="27"/>
      <c r="CI46" s="27"/>
      <c r="CJ46" s="27"/>
      <c r="CK46" s="27"/>
      <c r="CL46" s="27"/>
      <c r="CM46" s="27"/>
      <c r="CN46" s="27"/>
      <c r="CO46" s="27"/>
      <c r="CP46" s="26"/>
      <c r="CQ46" s="27"/>
      <c r="CR46" s="27"/>
      <c r="CS46" s="27"/>
      <c r="CT46" s="27"/>
      <c r="CU46" s="27"/>
      <c r="CV46" s="27"/>
      <c r="CW46" s="27"/>
      <c r="CX46" s="27"/>
      <c r="CY46" s="27"/>
      <c r="CZ46" s="26"/>
      <c r="DA46" s="27"/>
      <c r="DB46" s="27"/>
      <c r="DC46" s="27"/>
      <c r="DD46" s="27"/>
      <c r="DE46" s="27"/>
      <c r="DF46" s="27"/>
      <c r="DG46" s="27"/>
      <c r="DH46" s="27"/>
      <c r="DI46" s="27"/>
      <c r="DJ46" s="16"/>
      <c r="DL46" s="17"/>
    </row>
    <row r="47" spans="4:116" ht="6.75" customHeight="1">
      <c r="D47" s="26"/>
      <c r="E47" s="27"/>
      <c r="F47" s="27"/>
      <c r="G47" s="27"/>
      <c r="H47" s="27"/>
      <c r="I47" s="27"/>
      <c r="J47" s="27"/>
      <c r="K47" s="27"/>
      <c r="L47" s="27"/>
      <c r="M47" s="27"/>
      <c r="N47" s="26"/>
      <c r="O47" s="27"/>
      <c r="P47" s="27"/>
      <c r="Q47" s="27"/>
      <c r="R47" s="27"/>
      <c r="S47" s="27"/>
      <c r="T47" s="27"/>
      <c r="U47" s="27"/>
      <c r="V47" s="27"/>
      <c r="W47" s="27"/>
      <c r="X47" s="26"/>
      <c r="Y47" s="27"/>
      <c r="Z47" s="27"/>
      <c r="AA47" s="27"/>
      <c r="AB47" s="27"/>
      <c r="AC47" s="27"/>
      <c r="AD47" s="27"/>
      <c r="AE47" s="27"/>
      <c r="AF47" s="27"/>
      <c r="AG47" s="27"/>
      <c r="AH47" s="26"/>
      <c r="AI47" s="27"/>
      <c r="AJ47" s="27"/>
      <c r="AK47" s="27"/>
      <c r="AL47" s="27"/>
      <c r="AM47" s="27"/>
      <c r="AN47" s="27"/>
      <c r="AO47" s="27"/>
      <c r="AP47" s="27"/>
      <c r="AQ47" s="27"/>
      <c r="AR47" s="26"/>
      <c r="AS47" s="27"/>
      <c r="AT47" s="27"/>
      <c r="AU47" s="27"/>
      <c r="AV47" s="27"/>
      <c r="AW47" s="27"/>
      <c r="AX47" s="27"/>
      <c r="AY47" s="27"/>
      <c r="AZ47" s="27"/>
      <c r="BA47" s="27"/>
      <c r="BB47" s="26"/>
      <c r="BC47" s="27"/>
      <c r="BD47" s="27"/>
      <c r="BE47" s="27"/>
      <c r="BF47" s="27"/>
      <c r="BG47" s="27"/>
      <c r="BH47" s="27"/>
      <c r="BI47" s="27"/>
      <c r="BJ47" s="27"/>
      <c r="BK47" s="27"/>
      <c r="BL47" s="26"/>
      <c r="BM47" s="27"/>
      <c r="BN47" s="27"/>
      <c r="BO47" s="27"/>
      <c r="BP47" s="27"/>
      <c r="BQ47" s="27"/>
      <c r="BR47" s="27"/>
      <c r="BS47" s="27"/>
      <c r="BT47" s="27"/>
      <c r="BU47" s="27"/>
      <c r="BV47" s="26"/>
      <c r="BW47" s="27"/>
      <c r="BX47" s="27"/>
      <c r="BY47" s="27"/>
      <c r="BZ47" s="27"/>
      <c r="CA47" s="27"/>
      <c r="CB47" s="27"/>
      <c r="CC47" s="27"/>
      <c r="CD47" s="27"/>
      <c r="CE47" s="27"/>
      <c r="CF47" s="26"/>
      <c r="CG47" s="27"/>
      <c r="CH47" s="27"/>
      <c r="CI47" s="27"/>
      <c r="CJ47" s="27"/>
      <c r="CK47" s="27"/>
      <c r="CL47" s="27"/>
      <c r="CM47" s="27"/>
      <c r="CN47" s="27"/>
      <c r="CO47" s="27"/>
      <c r="CP47" s="26"/>
      <c r="CQ47" s="27"/>
      <c r="CR47" s="27"/>
      <c r="CS47" s="27"/>
      <c r="CT47" s="27"/>
      <c r="CU47" s="27"/>
      <c r="CV47" s="27"/>
      <c r="CW47" s="27"/>
      <c r="CX47" s="27"/>
      <c r="CY47" s="27"/>
      <c r="CZ47" s="26"/>
      <c r="DA47" s="27"/>
      <c r="DB47" s="27"/>
      <c r="DC47" s="27"/>
      <c r="DD47" s="27"/>
      <c r="DE47" s="27"/>
      <c r="DF47" s="27"/>
      <c r="DG47" s="27"/>
      <c r="DH47" s="27"/>
      <c r="DI47" s="27"/>
      <c r="DJ47" s="16"/>
      <c r="DL47" s="17"/>
    </row>
    <row r="48" spans="4:116" ht="6.75" customHeight="1">
      <c r="D48" s="26"/>
      <c r="E48" s="27"/>
      <c r="F48" s="27"/>
      <c r="G48" s="27"/>
      <c r="H48" s="27"/>
      <c r="I48" s="27"/>
      <c r="J48" s="27"/>
      <c r="K48" s="27"/>
      <c r="L48" s="27"/>
      <c r="M48" s="27"/>
      <c r="N48" s="26"/>
      <c r="O48" s="27"/>
      <c r="P48" s="27"/>
      <c r="Q48" s="27"/>
      <c r="R48" s="27"/>
      <c r="S48" s="27"/>
      <c r="T48" s="27"/>
      <c r="U48" s="27"/>
      <c r="V48" s="27"/>
      <c r="W48" s="27"/>
      <c r="X48" s="26"/>
      <c r="Y48" s="27"/>
      <c r="Z48" s="27"/>
      <c r="AA48" s="27"/>
      <c r="AB48" s="27"/>
      <c r="AC48" s="27"/>
      <c r="AD48" s="27"/>
      <c r="AE48" s="27"/>
      <c r="AF48" s="27"/>
      <c r="AG48" s="27"/>
      <c r="AH48" s="26"/>
      <c r="AI48" s="27"/>
      <c r="AJ48" s="27"/>
      <c r="AK48" s="27"/>
      <c r="AL48" s="27"/>
      <c r="AM48" s="27"/>
      <c r="AN48" s="27"/>
      <c r="AO48" s="27"/>
      <c r="AP48" s="27"/>
      <c r="AQ48" s="27"/>
      <c r="AR48" s="26"/>
      <c r="AS48" s="27"/>
      <c r="AT48" s="27"/>
      <c r="AU48" s="27"/>
      <c r="AV48" s="27"/>
      <c r="AW48" s="27"/>
      <c r="AX48" s="27"/>
      <c r="AY48" s="27"/>
      <c r="AZ48" s="27"/>
      <c r="BA48" s="27"/>
      <c r="BB48" s="26"/>
      <c r="BC48" s="27"/>
      <c r="BD48" s="27"/>
      <c r="BE48" s="27"/>
      <c r="BF48" s="27"/>
      <c r="BG48" s="27"/>
      <c r="BH48" s="27"/>
      <c r="BI48" s="27"/>
      <c r="BJ48" s="27"/>
      <c r="BK48" s="27"/>
      <c r="BL48" s="26"/>
      <c r="BM48" s="27"/>
      <c r="BN48" s="27"/>
      <c r="BO48" s="27"/>
      <c r="BP48" s="27"/>
      <c r="BQ48" s="27"/>
      <c r="BR48" s="27"/>
      <c r="BS48" s="27"/>
      <c r="BT48" s="27"/>
      <c r="BU48" s="27"/>
      <c r="BV48" s="26"/>
      <c r="BW48" s="27"/>
      <c r="BX48" s="27"/>
      <c r="BY48" s="27"/>
      <c r="BZ48" s="27"/>
      <c r="CA48" s="27"/>
      <c r="CB48" s="27"/>
      <c r="CC48" s="27"/>
      <c r="CD48" s="27"/>
      <c r="CE48" s="27"/>
      <c r="CF48" s="26"/>
      <c r="CG48" s="27"/>
      <c r="CH48" s="27"/>
      <c r="CI48" s="27"/>
      <c r="CJ48" s="27"/>
      <c r="CK48" s="27"/>
      <c r="CL48" s="27"/>
      <c r="CM48" s="27"/>
      <c r="CN48" s="27"/>
      <c r="CO48" s="27"/>
      <c r="CP48" s="26"/>
      <c r="CQ48" s="27"/>
      <c r="CR48" s="27"/>
      <c r="CS48" s="27"/>
      <c r="CT48" s="28"/>
      <c r="CU48" s="27"/>
      <c r="CV48" s="27"/>
      <c r="CW48" s="27"/>
      <c r="CX48" s="27"/>
      <c r="CY48" s="27"/>
      <c r="CZ48" s="26"/>
      <c r="DA48" s="27"/>
      <c r="DB48" s="27"/>
      <c r="DC48" s="27"/>
      <c r="DD48" s="27"/>
      <c r="DE48" s="27"/>
      <c r="DF48" s="27"/>
      <c r="DG48" s="27"/>
      <c r="DH48" s="27"/>
      <c r="DI48" s="27"/>
      <c r="DJ48" s="16"/>
      <c r="DL48" s="17"/>
    </row>
    <row r="49" spans="4:116" ht="6.75" customHeight="1">
      <c r="D49" s="26"/>
      <c r="E49" s="27"/>
      <c r="F49" s="27"/>
      <c r="G49" s="27"/>
      <c r="H49" s="27"/>
      <c r="I49" s="27"/>
      <c r="J49" s="27"/>
      <c r="K49" s="27"/>
      <c r="L49" s="27"/>
      <c r="M49" s="27"/>
      <c r="N49" s="26"/>
      <c r="O49" s="27"/>
      <c r="P49" s="27"/>
      <c r="Q49" s="27"/>
      <c r="R49" s="27"/>
      <c r="S49" s="27"/>
      <c r="T49" s="27"/>
      <c r="U49" s="27"/>
      <c r="V49" s="27"/>
      <c r="W49" s="27"/>
      <c r="X49" s="26"/>
      <c r="Y49" s="27"/>
      <c r="Z49" s="27"/>
      <c r="AA49" s="27"/>
      <c r="AB49" s="27"/>
      <c r="AC49" s="27"/>
      <c r="AD49" s="27"/>
      <c r="AE49" s="27"/>
      <c r="AF49" s="27"/>
      <c r="AG49" s="27"/>
      <c r="AH49" s="26"/>
      <c r="AI49" s="27"/>
      <c r="AJ49" s="27"/>
      <c r="AK49" s="27"/>
      <c r="AL49" s="27"/>
      <c r="AM49" s="27"/>
      <c r="AN49" s="27"/>
      <c r="AO49" s="27"/>
      <c r="AP49" s="27"/>
      <c r="AQ49" s="27"/>
      <c r="AR49" s="26"/>
      <c r="AS49" s="27"/>
      <c r="AT49" s="27"/>
      <c r="AU49" s="27"/>
      <c r="AV49" s="27"/>
      <c r="AW49" s="27"/>
      <c r="AX49" s="27"/>
      <c r="AY49" s="27"/>
      <c r="AZ49" s="27"/>
      <c r="BA49" s="27"/>
      <c r="BB49" s="26"/>
      <c r="BC49" s="27"/>
      <c r="BD49" s="27"/>
      <c r="BE49" s="27"/>
      <c r="BF49" s="27"/>
      <c r="BG49" s="27"/>
      <c r="BH49" s="27"/>
      <c r="BI49" s="27"/>
      <c r="BJ49" s="27"/>
      <c r="BK49" s="27"/>
      <c r="BL49" s="26"/>
      <c r="BM49" s="27"/>
      <c r="BN49" s="27"/>
      <c r="BO49" s="27"/>
      <c r="BP49" s="27"/>
      <c r="BQ49" s="27"/>
      <c r="BR49" s="27"/>
      <c r="BS49" s="27"/>
      <c r="BT49" s="27"/>
      <c r="BU49" s="27"/>
      <c r="BV49" s="26"/>
      <c r="BW49" s="27"/>
      <c r="BX49" s="27"/>
      <c r="BY49" s="27"/>
      <c r="BZ49" s="27"/>
      <c r="CA49" s="27"/>
      <c r="CB49" s="27"/>
      <c r="CC49" s="27"/>
      <c r="CD49" s="27"/>
      <c r="CE49" s="27"/>
      <c r="CF49" s="26"/>
      <c r="CG49" s="27"/>
      <c r="CH49" s="27"/>
      <c r="CI49" s="27"/>
      <c r="CJ49" s="27"/>
      <c r="CK49" s="27"/>
      <c r="CL49" s="27"/>
      <c r="CM49" s="27"/>
      <c r="CN49" s="27"/>
      <c r="CO49" s="27"/>
      <c r="CP49" s="26"/>
      <c r="CQ49" s="27"/>
      <c r="CR49" s="27"/>
      <c r="CS49" s="27"/>
      <c r="CT49" s="27"/>
      <c r="CU49" s="27"/>
      <c r="CV49" s="27"/>
      <c r="CW49" s="27"/>
      <c r="CX49" s="27"/>
      <c r="CY49" s="27"/>
      <c r="CZ49" s="26"/>
      <c r="DA49" s="27"/>
      <c r="DB49" s="27"/>
      <c r="DC49" s="27"/>
      <c r="DD49" s="27"/>
      <c r="DE49" s="27"/>
      <c r="DF49" s="27"/>
      <c r="DG49" s="27"/>
      <c r="DH49" s="27"/>
      <c r="DI49" s="27"/>
      <c r="DJ49" s="16"/>
      <c r="DL49" s="17"/>
    </row>
    <row r="50" spans="4:116" ht="6.75" customHeight="1">
      <c r="D50" s="26"/>
      <c r="E50" s="27"/>
      <c r="F50" s="27"/>
      <c r="G50" s="27"/>
      <c r="H50" s="27"/>
      <c r="I50" s="27"/>
      <c r="J50" s="27"/>
      <c r="K50" s="27"/>
      <c r="L50" s="27"/>
      <c r="M50" s="27"/>
      <c r="N50" s="26"/>
      <c r="O50" s="27"/>
      <c r="P50" s="27"/>
      <c r="Q50" s="27"/>
      <c r="R50" s="27"/>
      <c r="S50" s="27"/>
      <c r="T50" s="27"/>
      <c r="U50" s="27"/>
      <c r="V50" s="27"/>
      <c r="W50" s="27"/>
      <c r="X50" s="26"/>
      <c r="Y50" s="27"/>
      <c r="Z50" s="27"/>
      <c r="AA50" s="27"/>
      <c r="AB50" s="27"/>
      <c r="AC50" s="27"/>
      <c r="AD50" s="27"/>
      <c r="AE50" s="27"/>
      <c r="AF50" s="27"/>
      <c r="AG50" s="27"/>
      <c r="AH50" s="26"/>
      <c r="AI50" s="27"/>
      <c r="AJ50" s="27"/>
      <c r="AK50" s="27"/>
      <c r="AL50" s="27"/>
      <c r="AM50" s="27"/>
      <c r="AN50" s="27"/>
      <c r="AO50" s="27"/>
      <c r="AP50" s="27"/>
      <c r="AQ50" s="27"/>
      <c r="AR50" s="26"/>
      <c r="AS50" s="27"/>
      <c r="AT50" s="27"/>
      <c r="AU50" s="27"/>
      <c r="AV50" s="27"/>
      <c r="AW50" s="27"/>
      <c r="AX50" s="27"/>
      <c r="AY50" s="27"/>
      <c r="AZ50" s="27"/>
      <c r="BA50" s="27"/>
      <c r="BB50" s="26"/>
      <c r="BC50" s="27"/>
      <c r="BD50" s="27"/>
      <c r="BE50" s="27"/>
      <c r="BF50" s="27"/>
      <c r="BG50" s="27"/>
      <c r="BH50" s="27"/>
      <c r="BI50" s="27"/>
      <c r="BJ50" s="27"/>
      <c r="BK50" s="27"/>
      <c r="BL50" s="26"/>
      <c r="BM50" s="27"/>
      <c r="BN50" s="27"/>
      <c r="BO50" s="27"/>
      <c r="BP50" s="27"/>
      <c r="BQ50" s="27"/>
      <c r="BR50" s="27"/>
      <c r="BS50" s="27"/>
      <c r="BT50" s="27"/>
      <c r="BU50" s="27"/>
      <c r="BV50" s="26"/>
      <c r="BW50" s="27"/>
      <c r="BX50" s="27"/>
      <c r="BY50" s="27"/>
      <c r="BZ50" s="27"/>
      <c r="CA50" s="27"/>
      <c r="CB50" s="27"/>
      <c r="CC50" s="27"/>
      <c r="CD50" s="27"/>
      <c r="CE50" s="27"/>
      <c r="CF50" s="26"/>
      <c r="CG50" s="27"/>
      <c r="CH50" s="27"/>
      <c r="CI50" s="27"/>
      <c r="CJ50" s="27"/>
      <c r="CK50" s="27"/>
      <c r="CL50" s="27"/>
      <c r="CM50" s="27"/>
      <c r="CN50" s="27"/>
      <c r="CO50" s="27"/>
      <c r="CP50" s="26"/>
      <c r="CQ50" s="27"/>
      <c r="CR50" s="27"/>
      <c r="CS50" s="27"/>
      <c r="CT50" s="27"/>
      <c r="CU50" s="27"/>
      <c r="CV50" s="27"/>
      <c r="CW50" s="27"/>
      <c r="CX50" s="27"/>
      <c r="CY50" s="27"/>
      <c r="CZ50" s="26"/>
      <c r="DA50" s="27"/>
      <c r="DB50" s="27"/>
      <c r="DC50" s="27"/>
      <c r="DD50" s="27"/>
      <c r="DE50" s="27"/>
      <c r="DF50" s="27"/>
      <c r="DG50" s="27"/>
      <c r="DH50" s="27"/>
      <c r="DI50" s="27"/>
      <c r="DJ50" s="16"/>
      <c r="DL50" s="17"/>
    </row>
    <row r="51" spans="4:116" ht="6.75" customHeight="1">
      <c r="D51" s="26"/>
      <c r="E51" s="27"/>
      <c r="F51" s="27"/>
      <c r="G51" s="27"/>
      <c r="H51" s="27"/>
      <c r="I51" s="27"/>
      <c r="J51" s="27"/>
      <c r="K51" s="27"/>
      <c r="L51" s="27"/>
      <c r="M51" s="27"/>
      <c r="N51" s="26"/>
      <c r="O51" s="27"/>
      <c r="P51" s="27"/>
      <c r="Q51" s="27"/>
      <c r="R51" s="27"/>
      <c r="S51" s="27"/>
      <c r="T51" s="27"/>
      <c r="U51" s="27"/>
      <c r="V51" s="27"/>
      <c r="W51" s="27"/>
      <c r="X51" s="26"/>
      <c r="Y51" s="27"/>
      <c r="Z51" s="27"/>
      <c r="AA51" s="27"/>
      <c r="AB51" s="27"/>
      <c r="AC51" s="27"/>
      <c r="AD51" s="27"/>
      <c r="AE51" s="27"/>
      <c r="AF51" s="30"/>
      <c r="AG51" s="27"/>
      <c r="AH51" s="26"/>
      <c r="AI51" s="27"/>
      <c r="AJ51" s="27"/>
      <c r="AK51" s="27"/>
      <c r="AL51" s="27"/>
      <c r="AM51" s="27"/>
      <c r="AN51" s="27"/>
      <c r="AO51" s="27"/>
      <c r="AP51" s="27"/>
      <c r="AQ51" s="27"/>
      <c r="AR51" s="26"/>
      <c r="AS51" s="27"/>
      <c r="AT51" s="27"/>
      <c r="AU51" s="27"/>
      <c r="AV51" s="27"/>
      <c r="AW51" s="27"/>
      <c r="AX51" s="27"/>
      <c r="AY51" s="27"/>
      <c r="AZ51" s="27"/>
      <c r="BA51" s="27"/>
      <c r="BB51" s="26"/>
      <c r="BC51" s="27"/>
      <c r="BD51" s="27"/>
      <c r="BE51" s="27"/>
      <c r="BF51" s="27"/>
      <c r="BG51" s="27"/>
      <c r="BH51" s="27"/>
      <c r="BI51" s="27"/>
      <c r="BJ51" s="27"/>
      <c r="BK51" s="27"/>
      <c r="BL51" s="26"/>
      <c r="BM51" s="27"/>
      <c r="BN51" s="27"/>
      <c r="BO51" s="27"/>
      <c r="BP51" s="27"/>
      <c r="BQ51" s="27"/>
      <c r="BR51" s="27"/>
      <c r="BS51" s="27"/>
      <c r="BT51" s="27"/>
      <c r="BU51" s="27"/>
      <c r="BV51" s="26"/>
      <c r="BW51" s="27"/>
      <c r="BX51" s="27"/>
      <c r="BY51" s="27"/>
      <c r="BZ51" s="27"/>
      <c r="CA51" s="27"/>
      <c r="CB51" s="27"/>
      <c r="CC51" s="27"/>
      <c r="CD51" s="27"/>
      <c r="CE51" s="27"/>
      <c r="CF51" s="26"/>
      <c r="CG51" s="27"/>
      <c r="CH51" s="27"/>
      <c r="CI51" s="27"/>
      <c r="CJ51" s="27"/>
      <c r="CK51" s="27"/>
      <c r="CL51" s="27"/>
      <c r="CM51" s="27"/>
      <c r="CN51" s="27"/>
      <c r="CO51" s="27"/>
      <c r="CP51" s="26"/>
      <c r="CQ51" s="27"/>
      <c r="CR51" s="27"/>
      <c r="CS51" s="27"/>
      <c r="CT51" s="27"/>
      <c r="CU51" s="27"/>
      <c r="CV51" s="27"/>
      <c r="CW51" s="27"/>
      <c r="CX51" s="27"/>
      <c r="CY51" s="27"/>
      <c r="CZ51" s="26"/>
      <c r="DA51" s="27"/>
      <c r="DB51" s="27"/>
      <c r="DC51" s="27"/>
      <c r="DD51" s="27"/>
      <c r="DE51" s="27"/>
      <c r="DF51" s="27"/>
      <c r="DG51" s="27"/>
      <c r="DH51" s="27"/>
      <c r="DI51" s="27"/>
      <c r="DJ51" s="16"/>
      <c r="DL51" s="17"/>
    </row>
    <row r="52" spans="4:116" ht="6.75" customHeight="1">
      <c r="D52" s="26"/>
      <c r="E52" s="27"/>
      <c r="F52" s="27"/>
      <c r="G52" s="27"/>
      <c r="H52" s="27"/>
      <c r="I52" s="27"/>
      <c r="J52" s="27"/>
      <c r="K52" s="27"/>
      <c r="L52" s="27"/>
      <c r="M52" s="27"/>
      <c r="N52" s="26"/>
      <c r="O52" s="27"/>
      <c r="P52" s="27"/>
      <c r="Q52" s="27"/>
      <c r="R52" s="27"/>
      <c r="S52" s="27"/>
      <c r="T52" s="27"/>
      <c r="U52" s="27"/>
      <c r="V52" s="27"/>
      <c r="W52" s="27"/>
      <c r="X52" s="26"/>
      <c r="Y52" s="27"/>
      <c r="Z52" s="27"/>
      <c r="AA52" s="27"/>
      <c r="AB52" s="27"/>
      <c r="AC52" s="27"/>
      <c r="AD52" s="27"/>
      <c r="AE52" s="27"/>
      <c r="AF52" s="27"/>
      <c r="AG52" s="27"/>
      <c r="AH52" s="26"/>
      <c r="AI52" s="27"/>
      <c r="AJ52" s="27"/>
      <c r="AK52" s="27"/>
      <c r="AL52" s="27"/>
      <c r="AM52" s="27"/>
      <c r="AN52" s="27"/>
      <c r="AO52" s="27"/>
      <c r="AP52" s="27"/>
      <c r="AQ52" s="27"/>
      <c r="AR52" s="26"/>
      <c r="AS52" s="27"/>
      <c r="AT52" s="27"/>
      <c r="AU52" s="27"/>
      <c r="AV52" s="27"/>
      <c r="AW52" s="27"/>
      <c r="AX52" s="27"/>
      <c r="AY52" s="27"/>
      <c r="AZ52" s="27"/>
      <c r="BA52" s="27"/>
      <c r="BB52" s="26"/>
      <c r="BC52" s="27"/>
      <c r="BD52" s="27"/>
      <c r="BE52" s="27"/>
      <c r="BF52" s="27"/>
      <c r="BG52" s="27"/>
      <c r="BH52" s="27"/>
      <c r="BI52" s="27"/>
      <c r="BJ52" s="27"/>
      <c r="BK52" s="27"/>
      <c r="BL52" s="26"/>
      <c r="BM52" s="27"/>
      <c r="BN52" s="27"/>
      <c r="BO52" s="27"/>
      <c r="BP52" s="27"/>
      <c r="BQ52" s="27"/>
      <c r="BR52" s="27"/>
      <c r="BS52" s="27"/>
      <c r="BT52" s="27"/>
      <c r="BU52" s="27"/>
      <c r="BV52" s="26"/>
      <c r="BW52" s="27"/>
      <c r="BX52" s="27"/>
      <c r="BY52" s="27"/>
      <c r="BZ52" s="27"/>
      <c r="CA52" s="27"/>
      <c r="CB52" s="27"/>
      <c r="CC52" s="27"/>
      <c r="CD52" s="27"/>
      <c r="CE52" s="27"/>
      <c r="CF52" s="26"/>
      <c r="CG52" s="27"/>
      <c r="CH52" s="27"/>
      <c r="CI52" s="27"/>
      <c r="CJ52" s="27"/>
      <c r="CK52" s="27"/>
      <c r="CL52" s="27"/>
      <c r="CM52" s="27"/>
      <c r="CN52" s="27"/>
      <c r="CO52" s="27"/>
      <c r="CP52" s="26"/>
      <c r="CQ52" s="27"/>
      <c r="CR52" s="27"/>
      <c r="CS52" s="27"/>
      <c r="CT52" s="27"/>
      <c r="CU52" s="27"/>
      <c r="CV52" s="27"/>
      <c r="CW52" s="27"/>
      <c r="CX52" s="27"/>
      <c r="CY52" s="27"/>
      <c r="CZ52" s="26"/>
      <c r="DA52" s="27"/>
      <c r="DB52" s="27"/>
      <c r="DC52" s="27"/>
      <c r="DD52" s="27"/>
      <c r="DE52" s="27"/>
      <c r="DF52" s="27"/>
      <c r="DG52" s="27"/>
      <c r="DH52" s="27"/>
      <c r="DI52" s="27"/>
      <c r="DJ52" s="16"/>
      <c r="DL52" s="17"/>
    </row>
    <row r="53" spans="4:116" ht="6.75" customHeight="1">
      <c r="D53" s="26"/>
      <c r="E53" s="27"/>
      <c r="F53" s="27"/>
      <c r="G53" s="27"/>
      <c r="H53" s="27"/>
      <c r="I53" s="27"/>
      <c r="J53" s="27"/>
      <c r="K53" s="27"/>
      <c r="L53" s="27"/>
      <c r="M53" s="27"/>
      <c r="N53" s="26"/>
      <c r="O53" s="27"/>
      <c r="P53" s="27"/>
      <c r="Q53" s="27"/>
      <c r="R53" s="27"/>
      <c r="S53" s="27"/>
      <c r="T53" s="27"/>
      <c r="U53" s="27"/>
      <c r="V53" s="27"/>
      <c r="W53" s="27"/>
      <c r="X53" s="26"/>
      <c r="Y53" s="27"/>
      <c r="Z53" s="27"/>
      <c r="AA53" s="27"/>
      <c r="AB53" s="27"/>
      <c r="AC53" s="27"/>
      <c r="AD53" s="27"/>
      <c r="AE53" s="27"/>
      <c r="AF53" s="27"/>
      <c r="AG53" s="27"/>
      <c r="AH53" s="26"/>
      <c r="AI53" s="27"/>
      <c r="AJ53" s="27"/>
      <c r="AK53" s="27"/>
      <c r="AL53" s="27"/>
      <c r="AM53" s="27"/>
      <c r="AN53" s="27"/>
      <c r="AO53" s="27"/>
      <c r="AP53" s="27"/>
      <c r="AQ53" s="27"/>
      <c r="AR53" s="26"/>
      <c r="AS53" s="27"/>
      <c r="AT53" s="27"/>
      <c r="AU53" s="27"/>
      <c r="AV53" s="27"/>
      <c r="AW53" s="27"/>
      <c r="AX53" s="27"/>
      <c r="AY53" s="27"/>
      <c r="AZ53" s="27"/>
      <c r="BA53" s="27"/>
      <c r="BB53" s="26"/>
      <c r="BC53" s="27"/>
      <c r="BD53" s="27"/>
      <c r="BE53" s="27"/>
      <c r="BF53" s="27"/>
      <c r="BG53" s="27"/>
      <c r="BH53" s="27"/>
      <c r="BI53" s="27"/>
      <c r="BJ53" s="27"/>
      <c r="BK53" s="27"/>
      <c r="BL53" s="26"/>
      <c r="BM53" s="27"/>
      <c r="BN53" s="27"/>
      <c r="BO53" s="27"/>
      <c r="BP53" s="27"/>
      <c r="BQ53" s="27"/>
      <c r="BR53" s="27"/>
      <c r="BS53" s="27"/>
      <c r="BT53" s="27"/>
      <c r="BU53" s="27"/>
      <c r="BV53" s="26"/>
      <c r="BW53" s="27"/>
      <c r="BX53" s="27"/>
      <c r="BY53" s="27"/>
      <c r="BZ53" s="27"/>
      <c r="CA53" s="27"/>
      <c r="CB53" s="27"/>
      <c r="CC53" s="27"/>
      <c r="CD53" s="27"/>
      <c r="CE53" s="27"/>
      <c r="CF53" s="26"/>
      <c r="CG53" s="27"/>
      <c r="CH53" s="27"/>
      <c r="CI53" s="27"/>
      <c r="CJ53" s="27"/>
      <c r="CK53" s="27"/>
      <c r="CL53" s="27"/>
      <c r="CM53" s="27"/>
      <c r="CN53" s="27"/>
      <c r="CO53" s="27"/>
      <c r="CP53" s="26"/>
      <c r="CQ53" s="27"/>
      <c r="CR53" s="27"/>
      <c r="CS53" s="27"/>
      <c r="CT53" s="27"/>
      <c r="CU53" s="27"/>
      <c r="CV53" s="27"/>
      <c r="CW53" s="27"/>
      <c r="CX53" s="27"/>
      <c r="CY53" s="27"/>
      <c r="CZ53" s="26"/>
      <c r="DA53" s="27"/>
      <c r="DB53" s="27"/>
      <c r="DC53" s="27"/>
      <c r="DD53" s="27"/>
      <c r="DE53" s="27"/>
      <c r="DF53" s="27"/>
      <c r="DG53" s="27"/>
      <c r="DH53" s="27"/>
      <c r="DI53" s="27"/>
      <c r="DJ53" s="16"/>
      <c r="DL53" s="17"/>
    </row>
    <row r="54" spans="4:116" ht="6.75" customHeight="1">
      <c r="D54" s="26"/>
      <c r="E54" s="49">
        <v>8</v>
      </c>
      <c r="F54" s="27"/>
      <c r="G54" s="27"/>
      <c r="H54" s="27"/>
      <c r="I54" s="49">
        <v>8</v>
      </c>
      <c r="J54" s="27"/>
      <c r="K54" s="27"/>
      <c r="L54" s="27"/>
      <c r="M54" s="49">
        <v>8</v>
      </c>
      <c r="N54" s="26"/>
      <c r="O54" s="27"/>
      <c r="P54" s="27"/>
      <c r="Q54" s="49">
        <v>8</v>
      </c>
      <c r="R54" s="27"/>
      <c r="S54" s="27"/>
      <c r="T54" s="27"/>
      <c r="U54" s="49">
        <v>8</v>
      </c>
      <c r="V54" s="27"/>
      <c r="W54" s="27"/>
      <c r="X54" s="26"/>
      <c r="Y54" s="49">
        <v>8</v>
      </c>
      <c r="Z54" s="27"/>
      <c r="AA54" s="27"/>
      <c r="AB54" s="27"/>
      <c r="AC54" s="49">
        <v>8</v>
      </c>
      <c r="AD54" s="27"/>
      <c r="AE54" s="27"/>
      <c r="AF54" s="27"/>
      <c r="AG54" s="49">
        <v>8</v>
      </c>
      <c r="AH54" s="26"/>
      <c r="AI54" s="27"/>
      <c r="AJ54" s="27"/>
      <c r="AK54" s="49">
        <v>8</v>
      </c>
      <c r="AL54" s="27"/>
      <c r="AM54" s="27"/>
      <c r="AN54" s="27"/>
      <c r="AO54" s="49">
        <v>8</v>
      </c>
      <c r="AP54" s="27"/>
      <c r="AQ54" s="49">
        <v>8</v>
      </c>
      <c r="AR54" s="26"/>
      <c r="AS54" s="49">
        <v>8</v>
      </c>
      <c r="AT54" s="27"/>
      <c r="AU54" s="49">
        <v>8</v>
      </c>
      <c r="AV54" s="27"/>
      <c r="AW54" s="27"/>
      <c r="AX54" s="27"/>
      <c r="AY54" s="49">
        <v>8</v>
      </c>
      <c r="AZ54" s="27"/>
      <c r="BA54" s="27"/>
      <c r="BB54" s="26"/>
      <c r="BC54" s="27"/>
      <c r="BD54" s="27"/>
      <c r="BE54" s="27"/>
      <c r="BF54" s="27"/>
      <c r="BG54" s="27"/>
      <c r="BH54" s="27"/>
      <c r="BI54" s="49">
        <v>8</v>
      </c>
      <c r="BJ54" s="27"/>
      <c r="BK54" s="27"/>
      <c r="BL54" s="26"/>
      <c r="BM54" s="49">
        <v>8</v>
      </c>
      <c r="BN54" s="27"/>
      <c r="BO54" s="49">
        <v>8</v>
      </c>
      <c r="BP54" s="27"/>
      <c r="BQ54" s="49">
        <v>8</v>
      </c>
      <c r="BR54" s="27"/>
      <c r="BS54" s="49">
        <v>8</v>
      </c>
      <c r="BT54" s="27"/>
      <c r="BU54" s="27"/>
      <c r="BV54" s="26"/>
      <c r="BW54" s="49">
        <v>8</v>
      </c>
      <c r="BX54" s="27"/>
      <c r="BY54" s="27"/>
      <c r="BZ54" s="27"/>
      <c r="CA54" s="49">
        <v>8</v>
      </c>
      <c r="CB54" s="27"/>
      <c r="CC54" s="27"/>
      <c r="CD54" s="27"/>
      <c r="CE54" s="49">
        <v>8</v>
      </c>
      <c r="CF54" s="26"/>
      <c r="CG54" s="27"/>
      <c r="CH54" s="27"/>
      <c r="CI54" s="49">
        <v>8</v>
      </c>
      <c r="CJ54" s="27"/>
      <c r="CK54" s="27"/>
      <c r="CL54" s="27"/>
      <c r="CM54" s="49">
        <v>8</v>
      </c>
      <c r="CN54" s="27"/>
      <c r="CO54" s="27"/>
      <c r="CP54" s="26"/>
      <c r="CQ54" s="49">
        <v>8</v>
      </c>
      <c r="CR54" s="27"/>
      <c r="CS54" s="27"/>
      <c r="CT54" s="27"/>
      <c r="CU54" s="49">
        <v>8</v>
      </c>
      <c r="CV54" s="27"/>
      <c r="CW54" s="27"/>
      <c r="CX54" s="27"/>
      <c r="CY54" s="49">
        <v>8</v>
      </c>
      <c r="CZ54" s="26"/>
      <c r="DA54" s="27"/>
      <c r="DB54" s="27"/>
      <c r="DC54" s="49">
        <v>8</v>
      </c>
      <c r="DD54" s="27"/>
      <c r="DE54" s="27"/>
      <c r="DF54" s="27"/>
      <c r="DG54" s="49">
        <v>8</v>
      </c>
      <c r="DH54" s="27"/>
      <c r="DI54" s="27"/>
      <c r="DJ54" s="16"/>
      <c r="DL54" s="17"/>
    </row>
    <row r="55" spans="2:116" ht="6.75" customHeight="1">
      <c r="B55" s="305" t="s">
        <v>119</v>
      </c>
      <c r="C55" s="305"/>
      <c r="D55" s="26"/>
      <c r="E55" s="27"/>
      <c r="F55" s="27"/>
      <c r="G55" s="27"/>
      <c r="H55" s="27"/>
      <c r="I55" s="27"/>
      <c r="J55" s="27"/>
      <c r="K55" s="27"/>
      <c r="L55" s="27"/>
      <c r="M55" s="27"/>
      <c r="N55" s="26"/>
      <c r="O55" s="27"/>
      <c r="P55" s="27"/>
      <c r="Q55" s="27"/>
      <c r="R55" s="27"/>
      <c r="S55" s="27"/>
      <c r="T55" s="27"/>
      <c r="U55" s="27"/>
      <c r="V55" s="27"/>
      <c r="W55" s="27"/>
      <c r="X55" s="26"/>
      <c r="Y55" s="27"/>
      <c r="Z55" s="27"/>
      <c r="AA55" s="27"/>
      <c r="AB55" s="27"/>
      <c r="AC55" s="27"/>
      <c r="AD55" s="27"/>
      <c r="AE55" s="27"/>
      <c r="AF55" s="27"/>
      <c r="AG55" s="27"/>
      <c r="AH55" s="26"/>
      <c r="AI55" s="27"/>
      <c r="AJ55" s="27"/>
      <c r="AK55" s="27"/>
      <c r="AL55" s="27"/>
      <c r="AM55" s="27"/>
      <c r="AN55" s="27"/>
      <c r="AO55" s="27"/>
      <c r="AP55" s="49">
        <v>8</v>
      </c>
      <c r="AQ55" s="27"/>
      <c r="AR55" s="26"/>
      <c r="AS55" s="27"/>
      <c r="AT55" s="49">
        <v>8</v>
      </c>
      <c r="AU55" s="27"/>
      <c r="AV55" s="49">
        <v>8</v>
      </c>
      <c r="AW55" s="27"/>
      <c r="AX55" s="49">
        <v>8</v>
      </c>
      <c r="AY55" s="27"/>
      <c r="AZ55" s="49">
        <v>8</v>
      </c>
      <c r="BA55" s="27"/>
      <c r="BB55" s="50">
        <v>8</v>
      </c>
      <c r="BC55" s="27"/>
      <c r="BD55" s="27"/>
      <c r="BE55" s="27"/>
      <c r="BF55" s="49">
        <v>8</v>
      </c>
      <c r="BG55" s="27"/>
      <c r="BH55" s="49">
        <v>8</v>
      </c>
      <c r="BI55" s="27"/>
      <c r="BJ55" s="49">
        <v>8</v>
      </c>
      <c r="BK55" s="27"/>
      <c r="BL55" s="50">
        <v>8</v>
      </c>
      <c r="BM55" s="27"/>
      <c r="BN55" s="49">
        <v>8</v>
      </c>
      <c r="BO55" s="27"/>
      <c r="BP55" s="27"/>
      <c r="BQ55" s="27"/>
      <c r="BR55" s="49">
        <v>8</v>
      </c>
      <c r="BS55" s="27"/>
      <c r="BT55" s="27"/>
      <c r="BU55" s="27"/>
      <c r="BV55" s="26"/>
      <c r="BW55" s="27"/>
      <c r="BX55" s="27"/>
      <c r="BY55" s="27"/>
      <c r="BZ55" s="27"/>
      <c r="CA55" s="27"/>
      <c r="CB55" s="27"/>
      <c r="CC55" s="27"/>
      <c r="CD55" s="27"/>
      <c r="CE55" s="27"/>
      <c r="CF55" s="26"/>
      <c r="CG55" s="27"/>
      <c r="CH55" s="27"/>
      <c r="CI55" s="27"/>
      <c r="CJ55" s="27"/>
      <c r="CK55" s="27"/>
      <c r="CL55" s="27"/>
      <c r="CM55" s="27"/>
      <c r="CN55" s="27"/>
      <c r="CO55" s="27"/>
      <c r="CP55" s="26"/>
      <c r="CQ55" s="27"/>
      <c r="CR55" s="27"/>
      <c r="CS55" s="27"/>
      <c r="CT55" s="27"/>
      <c r="CU55" s="27"/>
      <c r="CV55" s="27"/>
      <c r="CW55" s="27"/>
      <c r="CX55" s="27"/>
      <c r="CY55" s="27"/>
      <c r="CZ55" s="26"/>
      <c r="DA55" s="27"/>
      <c r="DB55" s="27"/>
      <c r="DC55" s="27"/>
      <c r="DD55" s="27"/>
      <c r="DE55" s="27"/>
      <c r="DF55" s="27"/>
      <c r="DG55" s="27"/>
      <c r="DH55" s="27"/>
      <c r="DI55" s="27"/>
      <c r="DJ55" s="308" t="s">
        <v>116</v>
      </c>
      <c r="DK55" s="308"/>
      <c r="DL55" s="17"/>
    </row>
    <row r="56" spans="2:116" ht="6.75" customHeight="1">
      <c r="B56" s="305"/>
      <c r="C56" s="305"/>
      <c r="D56" s="26"/>
      <c r="E56" s="27"/>
      <c r="F56" s="27"/>
      <c r="G56" s="49">
        <v>8</v>
      </c>
      <c r="H56" s="27"/>
      <c r="I56" s="27"/>
      <c r="J56" s="27"/>
      <c r="K56" s="49">
        <v>8</v>
      </c>
      <c r="L56" s="27"/>
      <c r="M56" s="27"/>
      <c r="N56" s="26"/>
      <c r="O56" s="49">
        <v>8</v>
      </c>
      <c r="P56" s="27"/>
      <c r="Q56" s="27"/>
      <c r="R56" s="27"/>
      <c r="S56" s="49">
        <v>8</v>
      </c>
      <c r="T56" s="27"/>
      <c r="U56" s="27"/>
      <c r="V56" s="27"/>
      <c r="W56" s="49">
        <v>8</v>
      </c>
      <c r="X56" s="26"/>
      <c r="Y56" s="27"/>
      <c r="Z56" s="27"/>
      <c r="AA56" s="49">
        <v>8</v>
      </c>
      <c r="AB56" s="27"/>
      <c r="AC56" s="27"/>
      <c r="AD56" s="27"/>
      <c r="AE56" s="49">
        <v>8</v>
      </c>
      <c r="AF56" s="27"/>
      <c r="AG56" s="27"/>
      <c r="AH56" s="26"/>
      <c r="AI56" s="49">
        <v>8</v>
      </c>
      <c r="AJ56" s="27"/>
      <c r="AK56" s="27"/>
      <c r="AL56" s="27"/>
      <c r="AM56" s="49">
        <v>8</v>
      </c>
      <c r="AN56" s="27"/>
      <c r="AO56" s="27"/>
      <c r="AP56" s="27"/>
      <c r="AQ56" s="27"/>
      <c r="AR56" s="26"/>
      <c r="AS56" s="27"/>
      <c r="AT56" s="27"/>
      <c r="AU56" s="27"/>
      <c r="AV56" s="27"/>
      <c r="AW56" s="49">
        <v>8</v>
      </c>
      <c r="AX56" s="27"/>
      <c r="AY56" s="27"/>
      <c r="AZ56" s="27"/>
      <c r="BA56" s="49">
        <v>8</v>
      </c>
      <c r="BB56" s="26"/>
      <c r="BC56" s="49">
        <v>8</v>
      </c>
      <c r="BD56" s="27"/>
      <c r="BE56" s="49">
        <v>8</v>
      </c>
      <c r="BF56" s="27"/>
      <c r="BG56" s="49">
        <v>8</v>
      </c>
      <c r="BH56" s="27"/>
      <c r="BI56" s="27"/>
      <c r="BJ56" s="27"/>
      <c r="BK56" s="49">
        <v>8</v>
      </c>
      <c r="BL56" s="26"/>
      <c r="BM56" s="27"/>
      <c r="BN56" s="27"/>
      <c r="BO56" s="27"/>
      <c r="BP56" s="27"/>
      <c r="BQ56" s="27"/>
      <c r="BR56" s="27"/>
      <c r="BS56" s="27"/>
      <c r="BT56" s="27"/>
      <c r="BU56" s="49">
        <v>8</v>
      </c>
      <c r="BV56" s="26"/>
      <c r="BW56" s="27"/>
      <c r="BX56" s="27"/>
      <c r="BY56" s="49">
        <v>8</v>
      </c>
      <c r="BZ56" s="27"/>
      <c r="CA56" s="27"/>
      <c r="CB56" s="27"/>
      <c r="CC56" s="49">
        <v>8</v>
      </c>
      <c r="CD56" s="27"/>
      <c r="CE56" s="27"/>
      <c r="CF56" s="26"/>
      <c r="CG56" s="49">
        <v>8</v>
      </c>
      <c r="CH56" s="27"/>
      <c r="CI56" s="27"/>
      <c r="CJ56" s="27"/>
      <c r="CK56" s="49">
        <v>8</v>
      </c>
      <c r="CL56" s="27"/>
      <c r="CM56" s="27"/>
      <c r="CN56" s="27"/>
      <c r="CO56" s="49">
        <v>8</v>
      </c>
      <c r="CP56" s="26"/>
      <c r="CQ56" s="27"/>
      <c r="CR56" s="27"/>
      <c r="CS56" s="49">
        <v>8</v>
      </c>
      <c r="CT56" s="27"/>
      <c r="CU56" s="27"/>
      <c r="CV56" s="27"/>
      <c r="CW56" s="49">
        <v>8</v>
      </c>
      <c r="CX56" s="27"/>
      <c r="CY56" s="27"/>
      <c r="CZ56" s="26"/>
      <c r="DA56" s="49">
        <v>8</v>
      </c>
      <c r="DB56" s="27"/>
      <c r="DC56" s="27"/>
      <c r="DD56" s="27"/>
      <c r="DE56" s="49">
        <v>8</v>
      </c>
      <c r="DF56" s="27"/>
      <c r="DG56" s="27"/>
      <c r="DH56" s="27"/>
      <c r="DI56" s="49">
        <v>8</v>
      </c>
      <c r="DJ56" s="308"/>
      <c r="DK56" s="308"/>
      <c r="DL56" s="17"/>
    </row>
    <row r="57" spans="1:116" ht="6.75" customHeight="1">
      <c r="A57" s="53"/>
      <c r="B57" s="53"/>
      <c r="C57" s="53"/>
      <c r="D57" s="54">
        <v>8</v>
      </c>
      <c r="E57" s="55"/>
      <c r="F57" s="57">
        <v>8</v>
      </c>
      <c r="G57" s="55"/>
      <c r="H57" s="57">
        <v>8</v>
      </c>
      <c r="I57" s="55"/>
      <c r="J57" s="57">
        <v>8</v>
      </c>
      <c r="K57" s="55"/>
      <c r="L57" s="57">
        <v>8</v>
      </c>
      <c r="M57" s="55"/>
      <c r="N57" s="54">
        <v>8</v>
      </c>
      <c r="O57" s="55"/>
      <c r="P57" s="57">
        <v>8</v>
      </c>
      <c r="Q57" s="55"/>
      <c r="R57" s="57">
        <v>8</v>
      </c>
      <c r="S57" s="55"/>
      <c r="T57" s="57">
        <v>8</v>
      </c>
      <c r="U57" s="55"/>
      <c r="V57" s="57">
        <v>8</v>
      </c>
      <c r="W57" s="55"/>
      <c r="X57" s="54">
        <v>8</v>
      </c>
      <c r="Y57" s="55"/>
      <c r="Z57" s="57">
        <v>8</v>
      </c>
      <c r="AA57" s="55"/>
      <c r="AB57" s="57">
        <v>8</v>
      </c>
      <c r="AC57" s="55"/>
      <c r="AD57" s="57">
        <v>8</v>
      </c>
      <c r="AE57" s="55"/>
      <c r="AF57" s="57">
        <v>8</v>
      </c>
      <c r="AG57" s="55"/>
      <c r="AH57" s="54">
        <v>8</v>
      </c>
      <c r="AI57" s="55"/>
      <c r="AJ57" s="57">
        <v>8</v>
      </c>
      <c r="AK57" s="55"/>
      <c r="AL57" s="57">
        <v>8</v>
      </c>
      <c r="AM57" s="55"/>
      <c r="AN57" s="57">
        <v>8</v>
      </c>
      <c r="AO57" s="55"/>
      <c r="AP57" s="55"/>
      <c r="AQ57" s="55"/>
      <c r="AR57" s="54">
        <v>8</v>
      </c>
      <c r="AS57" s="55"/>
      <c r="AT57" s="55"/>
      <c r="AU57" s="55"/>
      <c r="AV57" s="55"/>
      <c r="AW57" s="55"/>
      <c r="AX57" s="55"/>
      <c r="AY57" s="55"/>
      <c r="AZ57" s="55"/>
      <c r="BA57" s="55"/>
      <c r="BB57" s="60"/>
      <c r="BC57" s="55"/>
      <c r="BD57" s="57">
        <v>8</v>
      </c>
      <c r="BE57" s="55"/>
      <c r="BF57" s="55"/>
      <c r="BG57" s="55"/>
      <c r="BH57" s="55"/>
      <c r="BI57" s="55"/>
      <c r="BJ57" s="55"/>
      <c r="BK57" s="55"/>
      <c r="BL57" s="60"/>
      <c r="BM57" s="55"/>
      <c r="BN57" s="55"/>
      <c r="BO57" s="55"/>
      <c r="BP57" s="57">
        <v>8</v>
      </c>
      <c r="BQ57" s="55"/>
      <c r="BR57" s="55"/>
      <c r="BS57" s="55"/>
      <c r="BT57" s="57">
        <v>8</v>
      </c>
      <c r="BU57" s="55"/>
      <c r="BV57" s="54">
        <v>8</v>
      </c>
      <c r="BW57" s="55"/>
      <c r="BX57" s="57">
        <v>8</v>
      </c>
      <c r="BY57" s="55"/>
      <c r="BZ57" s="57">
        <v>8</v>
      </c>
      <c r="CA57" s="55"/>
      <c r="CB57" s="57">
        <v>8</v>
      </c>
      <c r="CC57" s="55"/>
      <c r="CD57" s="57">
        <v>8</v>
      </c>
      <c r="CE57" s="55"/>
      <c r="CF57" s="54">
        <v>8</v>
      </c>
      <c r="CG57" s="55"/>
      <c r="CH57" s="57">
        <v>8</v>
      </c>
      <c r="CI57" s="55"/>
      <c r="CJ57" s="57">
        <v>8</v>
      </c>
      <c r="CK57" s="55"/>
      <c r="CL57" s="57">
        <v>8</v>
      </c>
      <c r="CM57" s="55"/>
      <c r="CN57" s="57">
        <v>8</v>
      </c>
      <c r="CO57" s="55"/>
      <c r="CP57" s="54">
        <v>8</v>
      </c>
      <c r="CQ57" s="55"/>
      <c r="CR57" s="57">
        <v>8</v>
      </c>
      <c r="CS57" s="55"/>
      <c r="CT57" s="57">
        <v>8</v>
      </c>
      <c r="CU57" s="55"/>
      <c r="CV57" s="57">
        <v>8</v>
      </c>
      <c r="CW57" s="55"/>
      <c r="CX57" s="57">
        <v>8</v>
      </c>
      <c r="CY57" s="55"/>
      <c r="CZ57" s="54">
        <v>8</v>
      </c>
      <c r="DA57" s="55"/>
      <c r="DB57" s="57">
        <v>8</v>
      </c>
      <c r="DC57" s="55"/>
      <c r="DD57" s="57">
        <v>8</v>
      </c>
      <c r="DE57" s="55"/>
      <c r="DF57" s="57">
        <v>8</v>
      </c>
      <c r="DG57" s="55"/>
      <c r="DH57" s="57">
        <v>8</v>
      </c>
      <c r="DI57" s="55"/>
      <c r="DJ57" s="66"/>
      <c r="DK57" s="53"/>
      <c r="DL57" s="67"/>
    </row>
    <row r="58" spans="4:116" ht="6.75" customHeight="1">
      <c r="D58" s="309" t="s">
        <v>120</v>
      </c>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09"/>
      <c r="BU58" s="309"/>
      <c r="BV58" s="309"/>
      <c r="BW58" s="309"/>
      <c r="BX58" s="309"/>
      <c r="BY58" s="309"/>
      <c r="BZ58" s="309"/>
      <c r="CA58" s="309"/>
      <c r="CB58" s="309"/>
      <c r="CC58" s="309"/>
      <c r="CD58" s="309"/>
      <c r="CE58" s="309"/>
      <c r="CF58" s="309"/>
      <c r="CG58" s="309"/>
      <c r="CH58" s="309"/>
      <c r="CI58" s="309"/>
      <c r="CJ58" s="309"/>
      <c r="CK58" s="309"/>
      <c r="CL58" s="309"/>
      <c r="CM58" s="309"/>
      <c r="CN58" s="309"/>
      <c r="CO58" s="309"/>
      <c r="CP58" s="309"/>
      <c r="CQ58" s="309"/>
      <c r="CR58" s="309"/>
      <c r="CS58" s="309"/>
      <c r="CT58" s="309"/>
      <c r="CU58" s="309"/>
      <c r="CV58" s="309"/>
      <c r="CW58" s="309"/>
      <c r="CX58" s="309"/>
      <c r="CY58" s="309"/>
      <c r="CZ58" s="309"/>
      <c r="DA58" s="309"/>
      <c r="DB58" s="309"/>
      <c r="DC58" s="309"/>
      <c r="DD58" s="309"/>
      <c r="DE58" s="309"/>
      <c r="DF58" s="309"/>
      <c r="DG58" s="309"/>
      <c r="DH58" s="309"/>
      <c r="DI58" s="309"/>
      <c r="DL58" s="17"/>
    </row>
    <row r="59" spans="4:116" ht="6.75" customHeight="1">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09"/>
      <c r="BR59" s="309"/>
      <c r="BS59" s="309"/>
      <c r="BT59" s="309"/>
      <c r="BU59" s="309"/>
      <c r="BV59" s="309"/>
      <c r="BW59" s="309"/>
      <c r="BX59" s="309"/>
      <c r="BY59" s="309"/>
      <c r="BZ59" s="309"/>
      <c r="CA59" s="309"/>
      <c r="CB59" s="309"/>
      <c r="CC59" s="309"/>
      <c r="CD59" s="309"/>
      <c r="CE59" s="309"/>
      <c r="CF59" s="309"/>
      <c r="CG59" s="309"/>
      <c r="CH59" s="309"/>
      <c r="CI59" s="309"/>
      <c r="CJ59" s="309"/>
      <c r="CK59" s="309"/>
      <c r="CL59" s="309"/>
      <c r="CM59" s="309"/>
      <c r="CN59" s="309"/>
      <c r="CO59" s="309"/>
      <c r="CP59" s="309"/>
      <c r="CQ59" s="309"/>
      <c r="CR59" s="309"/>
      <c r="CS59" s="309"/>
      <c r="CT59" s="309"/>
      <c r="CU59" s="309"/>
      <c r="CV59" s="309"/>
      <c r="CW59" s="309"/>
      <c r="CX59" s="309"/>
      <c r="CY59" s="309"/>
      <c r="CZ59" s="309"/>
      <c r="DA59" s="309"/>
      <c r="DB59" s="309"/>
      <c r="DC59" s="309"/>
      <c r="DD59" s="309"/>
      <c r="DE59" s="309"/>
      <c r="DF59" s="309"/>
      <c r="DG59" s="309"/>
      <c r="DH59" s="309"/>
      <c r="DI59" s="309"/>
      <c r="DL59" s="17"/>
    </row>
    <row r="60" spans="4:116" ht="6.75" customHeight="1">
      <c r="D60" s="26"/>
      <c r="E60" s="27"/>
      <c r="F60" s="27"/>
      <c r="G60" s="27"/>
      <c r="H60" s="27"/>
      <c r="I60" s="27"/>
      <c r="J60" s="27"/>
      <c r="K60" s="27"/>
      <c r="L60" s="27"/>
      <c r="M60" s="27"/>
      <c r="N60" s="26"/>
      <c r="O60" s="27"/>
      <c r="P60" s="27"/>
      <c r="Q60" s="27"/>
      <c r="R60" s="27"/>
      <c r="S60" s="27"/>
      <c r="T60" s="27"/>
      <c r="U60" s="27"/>
      <c r="V60" s="27"/>
      <c r="W60" s="27"/>
      <c r="X60" s="26"/>
      <c r="Y60" s="27"/>
      <c r="Z60" s="27"/>
      <c r="AA60" s="27"/>
      <c r="AB60" s="27"/>
      <c r="AC60" s="27"/>
      <c r="AD60" s="27"/>
      <c r="AE60" s="27"/>
      <c r="AF60" s="27"/>
      <c r="AG60" s="27"/>
      <c r="AH60" s="26"/>
      <c r="AI60" s="27"/>
      <c r="AJ60" s="27"/>
      <c r="AK60" s="27"/>
      <c r="AL60" s="27"/>
      <c r="AM60" s="27"/>
      <c r="AN60" s="27"/>
      <c r="AO60" s="27"/>
      <c r="AP60" s="27"/>
      <c r="AQ60" s="27"/>
      <c r="AR60" s="26"/>
      <c r="AS60" s="27"/>
      <c r="AT60" s="27"/>
      <c r="AU60" s="27"/>
      <c r="AV60" s="27"/>
      <c r="AW60" s="27"/>
      <c r="AX60" s="27"/>
      <c r="AY60" s="27"/>
      <c r="AZ60" s="27"/>
      <c r="BA60" s="27"/>
      <c r="BB60" s="26"/>
      <c r="BC60" s="27"/>
      <c r="BD60" s="27"/>
      <c r="BE60" s="27"/>
      <c r="BF60" s="27"/>
      <c r="BG60" s="27"/>
      <c r="BH60" s="27"/>
      <c r="BI60" s="27"/>
      <c r="BJ60" s="27"/>
      <c r="BK60" s="27"/>
      <c r="BL60" s="26"/>
      <c r="BM60" s="27"/>
      <c r="BN60" s="27"/>
      <c r="BO60" s="27"/>
      <c r="BP60" s="27"/>
      <c r="BQ60" s="27"/>
      <c r="BR60" s="27"/>
      <c r="BS60" s="27"/>
      <c r="BT60" s="27"/>
      <c r="BU60" s="27"/>
      <c r="BV60" s="26"/>
      <c r="BW60" s="27"/>
      <c r="BX60" s="27"/>
      <c r="BY60" s="27"/>
      <c r="BZ60" s="27"/>
      <c r="CA60" s="27"/>
      <c r="CB60" s="27"/>
      <c r="CC60" s="27"/>
      <c r="CD60" s="27"/>
      <c r="CE60" s="27"/>
      <c r="CF60" s="26"/>
      <c r="CG60" s="27"/>
      <c r="CH60" s="27"/>
      <c r="CI60" s="27"/>
      <c r="CJ60" s="27"/>
      <c r="CK60" s="27"/>
      <c r="CL60" s="27"/>
      <c r="CM60" s="27"/>
      <c r="CN60" s="27"/>
      <c r="CO60" s="27"/>
      <c r="CP60" s="26"/>
      <c r="CQ60" s="27"/>
      <c r="CR60" s="27"/>
      <c r="CS60" s="27"/>
      <c r="CT60" s="27"/>
      <c r="CU60" s="27"/>
      <c r="CV60" s="27"/>
      <c r="CW60" s="27"/>
      <c r="CX60" s="27"/>
      <c r="CY60" s="27"/>
      <c r="CZ60" s="26"/>
      <c r="DA60" s="27"/>
      <c r="DB60" s="27"/>
      <c r="DC60" s="27"/>
      <c r="DD60" s="27"/>
      <c r="DE60" s="27"/>
      <c r="DF60" s="27"/>
      <c r="DG60" s="27"/>
      <c r="DH60" s="27"/>
      <c r="DI60" s="27"/>
      <c r="DJ60" s="16"/>
      <c r="DL60" s="17"/>
    </row>
    <row r="61" spans="4:116" ht="6.75" customHeight="1">
      <c r="D61" s="26"/>
      <c r="E61" s="27"/>
      <c r="F61" s="27"/>
      <c r="G61" s="27"/>
      <c r="H61" s="27"/>
      <c r="I61" s="27"/>
      <c r="J61" s="27"/>
      <c r="K61" s="27"/>
      <c r="L61" s="27"/>
      <c r="M61" s="27"/>
      <c r="N61" s="26"/>
      <c r="O61" s="27"/>
      <c r="P61" s="27"/>
      <c r="Q61" s="27"/>
      <c r="R61" s="27"/>
      <c r="S61" s="27"/>
      <c r="T61" s="27"/>
      <c r="U61" s="27"/>
      <c r="V61" s="27"/>
      <c r="W61" s="27"/>
      <c r="X61" s="26"/>
      <c r="Y61" s="27"/>
      <c r="Z61" s="27"/>
      <c r="AA61" s="27"/>
      <c r="AB61" s="27"/>
      <c r="AC61" s="27"/>
      <c r="AD61" s="27"/>
      <c r="AE61" s="27"/>
      <c r="AF61" s="27"/>
      <c r="AG61" s="27"/>
      <c r="AH61" s="26"/>
      <c r="AI61" s="27"/>
      <c r="AJ61" s="27"/>
      <c r="AK61" s="27"/>
      <c r="AL61" s="27"/>
      <c r="AM61" s="27"/>
      <c r="AN61" s="27"/>
      <c r="AO61" s="27"/>
      <c r="AP61" s="27"/>
      <c r="AQ61" s="27"/>
      <c r="AR61" s="26"/>
      <c r="AS61" s="27"/>
      <c r="AT61" s="27"/>
      <c r="AU61" s="27"/>
      <c r="AV61" s="27"/>
      <c r="AW61" s="27"/>
      <c r="AX61" s="27"/>
      <c r="AY61" s="27"/>
      <c r="AZ61" s="27"/>
      <c r="BA61" s="27"/>
      <c r="BB61" s="26"/>
      <c r="BC61" s="27"/>
      <c r="BD61" s="27"/>
      <c r="BE61" s="27"/>
      <c r="BF61" s="27"/>
      <c r="BG61" s="27"/>
      <c r="BH61" s="27"/>
      <c r="BI61" s="27"/>
      <c r="BJ61" s="27"/>
      <c r="BK61" s="27"/>
      <c r="BL61" s="26"/>
      <c r="BM61" s="27"/>
      <c r="BN61" s="27"/>
      <c r="BO61" s="27"/>
      <c r="BP61" s="27"/>
      <c r="BQ61" s="27"/>
      <c r="BR61" s="27"/>
      <c r="BS61" s="27"/>
      <c r="BT61" s="27"/>
      <c r="BU61" s="27"/>
      <c r="BV61" s="26"/>
      <c r="BW61" s="27"/>
      <c r="BX61" s="27"/>
      <c r="BY61" s="27"/>
      <c r="BZ61" s="27"/>
      <c r="CA61" s="27"/>
      <c r="CB61" s="27"/>
      <c r="CC61" s="27"/>
      <c r="CD61" s="27"/>
      <c r="CE61" s="27"/>
      <c r="CF61" s="26"/>
      <c r="CG61" s="27"/>
      <c r="CH61" s="27"/>
      <c r="CI61" s="27"/>
      <c r="CJ61" s="27"/>
      <c r="CK61" s="27"/>
      <c r="CL61" s="27"/>
      <c r="CM61" s="27"/>
      <c r="CN61" s="27"/>
      <c r="CO61" s="27"/>
      <c r="CP61" s="26"/>
      <c r="CQ61" s="27"/>
      <c r="CR61" s="27"/>
      <c r="CS61" s="27"/>
      <c r="CT61" s="27"/>
      <c r="CU61" s="27"/>
      <c r="CV61" s="27"/>
      <c r="CW61" s="27"/>
      <c r="CX61" s="27"/>
      <c r="CY61" s="27"/>
      <c r="CZ61" s="26"/>
      <c r="DA61" s="27"/>
      <c r="DB61" s="27"/>
      <c r="DC61" s="27"/>
      <c r="DD61" s="27"/>
      <c r="DE61" s="27"/>
      <c r="DF61" s="27"/>
      <c r="DG61" s="27"/>
      <c r="DH61" s="27"/>
      <c r="DI61" s="27"/>
      <c r="DJ61" s="16"/>
      <c r="DL61" s="17"/>
    </row>
    <row r="62" spans="4:116" ht="6.75" customHeight="1">
      <c r="D62" s="26"/>
      <c r="E62" s="27"/>
      <c r="F62" s="27"/>
      <c r="G62" s="27"/>
      <c r="H62" s="27"/>
      <c r="I62" s="27"/>
      <c r="J62" s="27"/>
      <c r="K62" s="27"/>
      <c r="L62" s="27"/>
      <c r="M62" s="27"/>
      <c r="N62" s="26"/>
      <c r="O62" s="27"/>
      <c r="P62" s="27"/>
      <c r="Q62" s="27"/>
      <c r="R62" s="27"/>
      <c r="S62" s="27"/>
      <c r="T62" s="27"/>
      <c r="U62" s="27"/>
      <c r="V62" s="27"/>
      <c r="W62" s="27"/>
      <c r="X62" s="26"/>
      <c r="Y62" s="27"/>
      <c r="Z62" s="27"/>
      <c r="AA62" s="27"/>
      <c r="AB62" s="27"/>
      <c r="AC62" s="27"/>
      <c r="AD62" s="27"/>
      <c r="AE62" s="27"/>
      <c r="AF62" s="27"/>
      <c r="AG62" s="27"/>
      <c r="AH62" s="26"/>
      <c r="AI62" s="27"/>
      <c r="AJ62" s="27"/>
      <c r="AK62" s="27"/>
      <c r="AL62" s="27"/>
      <c r="AM62" s="27"/>
      <c r="AN62" s="27"/>
      <c r="AO62" s="27"/>
      <c r="AP62" s="27"/>
      <c r="AQ62" s="27"/>
      <c r="AR62" s="26"/>
      <c r="AS62" s="27"/>
      <c r="AT62" s="27"/>
      <c r="AU62" s="27"/>
      <c r="AV62" s="27"/>
      <c r="AW62" s="27"/>
      <c r="AX62" s="27"/>
      <c r="AY62" s="27"/>
      <c r="AZ62" s="27"/>
      <c r="BA62" s="27"/>
      <c r="BB62" s="26"/>
      <c r="BC62" s="27"/>
      <c r="BD62" s="27"/>
      <c r="BE62" s="27"/>
      <c r="BF62" s="27"/>
      <c r="BG62" s="27"/>
      <c r="BH62" s="27"/>
      <c r="BI62" s="27"/>
      <c r="BJ62" s="27"/>
      <c r="BK62" s="27"/>
      <c r="BL62" s="26"/>
      <c r="BM62" s="27"/>
      <c r="BN62" s="27"/>
      <c r="BO62" s="27"/>
      <c r="BP62" s="27"/>
      <c r="BQ62" s="27"/>
      <c r="BR62" s="27"/>
      <c r="BS62" s="27"/>
      <c r="BT62" s="27"/>
      <c r="BU62" s="27"/>
      <c r="BV62" s="26"/>
      <c r="BW62" s="27"/>
      <c r="BX62" s="27"/>
      <c r="BY62" s="27"/>
      <c r="BZ62" s="27"/>
      <c r="CA62" s="27"/>
      <c r="CB62" s="27"/>
      <c r="CC62" s="27"/>
      <c r="CD62" s="27"/>
      <c r="CE62" s="27"/>
      <c r="CF62" s="26"/>
      <c r="CG62" s="27"/>
      <c r="CH62" s="27"/>
      <c r="CI62" s="27"/>
      <c r="CJ62" s="27"/>
      <c r="CK62" s="27"/>
      <c r="CL62" s="27"/>
      <c r="CM62" s="27"/>
      <c r="CN62" s="27"/>
      <c r="CO62" s="27"/>
      <c r="CP62" s="26"/>
      <c r="CQ62" s="27"/>
      <c r="CR62" s="27"/>
      <c r="CS62" s="27"/>
      <c r="CT62" s="27"/>
      <c r="CU62" s="27"/>
      <c r="CV62" s="27"/>
      <c r="CW62" s="27"/>
      <c r="CX62" s="27"/>
      <c r="CY62" s="27"/>
      <c r="CZ62" s="26"/>
      <c r="DA62" s="27"/>
      <c r="DB62" s="27"/>
      <c r="DC62" s="27"/>
      <c r="DD62" s="27"/>
      <c r="DE62" s="27"/>
      <c r="DF62" s="27"/>
      <c r="DG62" s="27"/>
      <c r="DH62" s="27"/>
      <c r="DI62" s="27"/>
      <c r="DJ62" s="16"/>
      <c r="DL62" s="17"/>
    </row>
    <row r="63" spans="4:116" ht="6.75" customHeight="1">
      <c r="D63" s="26"/>
      <c r="E63" s="27"/>
      <c r="F63" s="27"/>
      <c r="G63" s="27"/>
      <c r="H63" s="27"/>
      <c r="I63" s="27"/>
      <c r="J63" s="27"/>
      <c r="K63" s="27"/>
      <c r="L63" s="27"/>
      <c r="M63" s="27"/>
      <c r="N63" s="26"/>
      <c r="O63" s="27"/>
      <c r="P63" s="27"/>
      <c r="Q63" s="27"/>
      <c r="R63" s="27"/>
      <c r="S63" s="27"/>
      <c r="T63" s="27"/>
      <c r="U63" s="27"/>
      <c r="V63" s="27"/>
      <c r="W63" s="27"/>
      <c r="X63" s="26"/>
      <c r="Y63" s="27"/>
      <c r="Z63" s="27"/>
      <c r="AA63" s="27"/>
      <c r="AB63" s="27"/>
      <c r="AC63" s="27"/>
      <c r="AD63" s="27"/>
      <c r="AE63" s="27"/>
      <c r="AF63" s="27"/>
      <c r="AG63" s="27"/>
      <c r="AH63" s="26"/>
      <c r="AI63" s="27"/>
      <c r="AJ63" s="27"/>
      <c r="AK63" s="27"/>
      <c r="AL63" s="27"/>
      <c r="AM63" s="27"/>
      <c r="AN63" s="27"/>
      <c r="AO63" s="27"/>
      <c r="AP63" s="27"/>
      <c r="AQ63" s="27"/>
      <c r="AR63" s="26"/>
      <c r="AS63" s="27"/>
      <c r="AT63" s="27"/>
      <c r="AU63" s="27"/>
      <c r="AV63" s="27"/>
      <c r="AW63" s="27"/>
      <c r="AX63" s="27"/>
      <c r="AY63" s="27"/>
      <c r="AZ63" s="27"/>
      <c r="BA63" s="27"/>
      <c r="BB63" s="26"/>
      <c r="BC63" s="27"/>
      <c r="BD63" s="27"/>
      <c r="BE63" s="27"/>
      <c r="BF63" s="27"/>
      <c r="BG63" s="27"/>
      <c r="BH63" s="27"/>
      <c r="BI63" s="27"/>
      <c r="BJ63" s="27"/>
      <c r="BK63" s="27"/>
      <c r="BL63" s="26"/>
      <c r="BM63" s="27"/>
      <c r="BN63" s="27"/>
      <c r="BO63" s="27"/>
      <c r="BP63" s="27"/>
      <c r="BQ63" s="27"/>
      <c r="BR63" s="27"/>
      <c r="BS63" s="27"/>
      <c r="BT63" s="27"/>
      <c r="BU63" s="27"/>
      <c r="BV63" s="26"/>
      <c r="BW63" s="27"/>
      <c r="BX63" s="27"/>
      <c r="BY63" s="27"/>
      <c r="BZ63" s="27"/>
      <c r="CA63" s="27"/>
      <c r="CB63" s="27"/>
      <c r="CC63" s="27"/>
      <c r="CD63" s="27"/>
      <c r="CE63" s="27"/>
      <c r="CF63" s="26"/>
      <c r="CG63" s="27"/>
      <c r="CH63" s="27"/>
      <c r="CI63" s="27"/>
      <c r="CJ63" s="27"/>
      <c r="CK63" s="27"/>
      <c r="CL63" s="27"/>
      <c r="CM63" s="27"/>
      <c r="CN63" s="27"/>
      <c r="CO63" s="27"/>
      <c r="CP63" s="26"/>
      <c r="CQ63" s="27"/>
      <c r="CR63" s="27"/>
      <c r="CS63" s="27"/>
      <c r="CT63" s="27"/>
      <c r="CU63" s="27"/>
      <c r="CV63" s="27"/>
      <c r="CW63" s="27"/>
      <c r="CX63" s="27"/>
      <c r="CY63" s="27"/>
      <c r="CZ63" s="26"/>
      <c r="DA63" s="27"/>
      <c r="DB63" s="27"/>
      <c r="DC63" s="27"/>
      <c r="DD63" s="27"/>
      <c r="DE63" s="27"/>
      <c r="DF63" s="27"/>
      <c r="DG63" s="27"/>
      <c r="DH63" s="27"/>
      <c r="DI63" s="27"/>
      <c r="DJ63" s="16"/>
      <c r="DL63" s="17"/>
    </row>
    <row r="64" spans="4:116" ht="6.75" customHeight="1">
      <c r="D64" s="26"/>
      <c r="E64" s="27"/>
      <c r="F64" s="27"/>
      <c r="G64" s="27"/>
      <c r="H64" s="27"/>
      <c r="I64" s="27"/>
      <c r="J64" s="27"/>
      <c r="K64" s="27"/>
      <c r="L64" s="27"/>
      <c r="M64" s="27"/>
      <c r="N64" s="26"/>
      <c r="O64" s="27"/>
      <c r="P64" s="27"/>
      <c r="Q64" s="27"/>
      <c r="R64" s="27"/>
      <c r="S64" s="27"/>
      <c r="T64" s="27"/>
      <c r="U64" s="27"/>
      <c r="V64" s="27"/>
      <c r="W64" s="27"/>
      <c r="X64" s="26"/>
      <c r="Y64" s="27"/>
      <c r="Z64" s="27"/>
      <c r="AA64" s="27"/>
      <c r="AB64" s="27"/>
      <c r="AC64" s="27"/>
      <c r="AD64" s="27"/>
      <c r="AE64" s="27"/>
      <c r="AF64" s="27"/>
      <c r="AG64" s="27"/>
      <c r="AH64" s="26"/>
      <c r="AI64" s="27"/>
      <c r="AJ64" s="27"/>
      <c r="AK64" s="27"/>
      <c r="AL64" s="27"/>
      <c r="AM64" s="27"/>
      <c r="AN64" s="27"/>
      <c r="AO64" s="27"/>
      <c r="AP64" s="27"/>
      <c r="AQ64" s="27"/>
      <c r="AR64" s="26"/>
      <c r="AS64" s="27"/>
      <c r="AT64" s="27"/>
      <c r="AU64" s="27"/>
      <c r="AV64" s="27"/>
      <c r="AW64" s="27"/>
      <c r="AX64" s="27"/>
      <c r="AY64" s="27"/>
      <c r="AZ64" s="27"/>
      <c r="BA64" s="27"/>
      <c r="BB64" s="26"/>
      <c r="BC64" s="27"/>
      <c r="BD64" s="27"/>
      <c r="BE64" s="27"/>
      <c r="BF64" s="27"/>
      <c r="BG64" s="27"/>
      <c r="BH64" s="27"/>
      <c r="BI64" s="27"/>
      <c r="BJ64" s="27"/>
      <c r="BK64" s="27"/>
      <c r="BL64" s="26"/>
      <c r="BM64" s="27"/>
      <c r="BN64" s="27"/>
      <c r="BO64" s="27"/>
      <c r="BP64" s="27"/>
      <c r="BQ64" s="27"/>
      <c r="BR64" s="27"/>
      <c r="BS64" s="27"/>
      <c r="BT64" s="27"/>
      <c r="BU64" s="27"/>
      <c r="BV64" s="26"/>
      <c r="BW64" s="27"/>
      <c r="BX64" s="27"/>
      <c r="BY64" s="27"/>
      <c r="BZ64" s="27"/>
      <c r="CA64" s="27"/>
      <c r="CB64" s="27"/>
      <c r="CC64" s="27"/>
      <c r="CD64" s="27"/>
      <c r="CE64" s="27"/>
      <c r="CF64" s="26"/>
      <c r="CG64" s="27"/>
      <c r="CH64" s="27"/>
      <c r="CI64" s="27"/>
      <c r="CJ64" s="27"/>
      <c r="CK64" s="27"/>
      <c r="CL64" s="27"/>
      <c r="CM64" s="27"/>
      <c r="CN64" s="27"/>
      <c r="CO64" s="27"/>
      <c r="CP64" s="26"/>
      <c r="CQ64" s="27"/>
      <c r="CR64" s="27"/>
      <c r="CS64" s="27"/>
      <c r="CT64" s="27"/>
      <c r="CU64" s="27"/>
      <c r="CV64" s="27"/>
      <c r="CW64" s="27"/>
      <c r="CX64" s="27"/>
      <c r="CY64" s="27"/>
      <c r="CZ64" s="26"/>
      <c r="DA64" s="27"/>
      <c r="DB64" s="27"/>
      <c r="DC64" s="27"/>
      <c r="DD64" s="27"/>
      <c r="DE64" s="27"/>
      <c r="DF64" s="27"/>
      <c r="DG64" s="27"/>
      <c r="DH64" s="27"/>
      <c r="DI64" s="27"/>
      <c r="DJ64" s="16"/>
      <c r="DL64" s="17"/>
    </row>
    <row r="65" spans="4:116" ht="6.75" customHeight="1">
      <c r="D65" s="26"/>
      <c r="E65" s="27"/>
      <c r="F65" s="27"/>
      <c r="G65" s="27"/>
      <c r="H65" s="27"/>
      <c r="I65" s="27"/>
      <c r="J65" s="27"/>
      <c r="K65" s="27"/>
      <c r="L65" s="27"/>
      <c r="M65" s="27"/>
      <c r="N65" s="26"/>
      <c r="O65" s="27"/>
      <c r="P65" s="27"/>
      <c r="Q65" s="27"/>
      <c r="R65" s="27"/>
      <c r="S65" s="27"/>
      <c r="T65" s="27"/>
      <c r="U65" s="27"/>
      <c r="V65" s="27"/>
      <c r="W65" s="27"/>
      <c r="X65" s="26"/>
      <c r="Y65" s="27"/>
      <c r="Z65" s="27"/>
      <c r="AA65" s="27"/>
      <c r="AB65" s="27"/>
      <c r="AC65" s="27"/>
      <c r="AD65" s="27"/>
      <c r="AE65" s="27"/>
      <c r="AF65" s="27"/>
      <c r="AG65" s="27"/>
      <c r="AH65" s="26"/>
      <c r="AI65" s="27"/>
      <c r="AJ65" s="27"/>
      <c r="AK65" s="27"/>
      <c r="AL65" s="27"/>
      <c r="AM65" s="27"/>
      <c r="AN65" s="27"/>
      <c r="AO65" s="27"/>
      <c r="AP65" s="27"/>
      <c r="AQ65" s="27"/>
      <c r="AR65" s="26"/>
      <c r="AS65" s="27"/>
      <c r="AT65" s="27"/>
      <c r="AU65" s="27"/>
      <c r="AV65" s="27"/>
      <c r="AW65" s="27"/>
      <c r="AX65" s="27"/>
      <c r="AY65" s="27"/>
      <c r="AZ65" s="27"/>
      <c r="BA65" s="27"/>
      <c r="BB65" s="26"/>
      <c r="BC65" s="27"/>
      <c r="BD65" s="27"/>
      <c r="BE65" s="27"/>
      <c r="BF65" s="27"/>
      <c r="BG65" s="27"/>
      <c r="BH65" s="27"/>
      <c r="BI65" s="27"/>
      <c r="BJ65" s="27"/>
      <c r="BK65" s="27"/>
      <c r="BL65" s="26"/>
      <c r="BM65" s="27"/>
      <c r="BN65" s="27"/>
      <c r="BO65" s="27"/>
      <c r="BP65" s="27"/>
      <c r="BQ65" s="27"/>
      <c r="BR65" s="27"/>
      <c r="BS65" s="27"/>
      <c r="BT65" s="27"/>
      <c r="BU65" s="27"/>
      <c r="BV65" s="26"/>
      <c r="BW65" s="27"/>
      <c r="BX65" s="27"/>
      <c r="BY65" s="27"/>
      <c r="BZ65" s="27"/>
      <c r="CA65" s="27"/>
      <c r="CB65" s="27"/>
      <c r="CC65" s="27"/>
      <c r="CD65" s="27"/>
      <c r="CE65" s="27"/>
      <c r="CF65" s="26"/>
      <c r="CG65" s="27"/>
      <c r="CH65" s="27"/>
      <c r="CI65" s="27"/>
      <c r="CJ65" s="27"/>
      <c r="CK65" s="27"/>
      <c r="CL65" s="27"/>
      <c r="CM65" s="27"/>
      <c r="CN65" s="27"/>
      <c r="CO65" s="27"/>
      <c r="CP65" s="26"/>
      <c r="CQ65" s="27"/>
      <c r="CR65" s="27"/>
      <c r="CS65" s="27"/>
      <c r="CT65" s="27"/>
      <c r="CU65" s="27"/>
      <c r="CV65" s="27"/>
      <c r="CW65" s="27"/>
      <c r="CX65" s="27"/>
      <c r="CY65" s="27"/>
      <c r="CZ65" s="26"/>
      <c r="DA65" s="27"/>
      <c r="DB65" s="27"/>
      <c r="DC65" s="27"/>
      <c r="DD65" s="27"/>
      <c r="DE65" s="27"/>
      <c r="DF65" s="27"/>
      <c r="DG65" s="27"/>
      <c r="DH65" s="27"/>
      <c r="DI65" s="27"/>
      <c r="DJ65" s="16"/>
      <c r="DL65" s="17"/>
    </row>
    <row r="66" spans="4:116" ht="6.75" customHeight="1">
      <c r="D66" s="26"/>
      <c r="E66" s="27"/>
      <c r="F66" s="27"/>
      <c r="G66" s="27"/>
      <c r="H66" s="27"/>
      <c r="I66" s="27"/>
      <c r="J66" s="27"/>
      <c r="K66" s="27"/>
      <c r="L66" s="27"/>
      <c r="M66" s="27"/>
      <c r="N66" s="26"/>
      <c r="O66" s="27"/>
      <c r="P66" s="27"/>
      <c r="Q66" s="27"/>
      <c r="R66" s="27"/>
      <c r="S66" s="27"/>
      <c r="T66" s="27"/>
      <c r="U66" s="27"/>
      <c r="V66" s="27"/>
      <c r="W66" s="27"/>
      <c r="X66" s="26"/>
      <c r="Y66" s="27"/>
      <c r="Z66" s="27"/>
      <c r="AA66" s="27"/>
      <c r="AB66" s="27"/>
      <c r="AC66" s="27"/>
      <c r="AD66" s="27"/>
      <c r="AE66" s="27"/>
      <c r="AF66" s="27"/>
      <c r="AG66" s="27"/>
      <c r="AH66" s="26"/>
      <c r="AI66" s="27"/>
      <c r="AJ66" s="27"/>
      <c r="AK66" s="27"/>
      <c r="AL66" s="27"/>
      <c r="AM66" s="27"/>
      <c r="AN66" s="27"/>
      <c r="AO66" s="27"/>
      <c r="AP66" s="27"/>
      <c r="AQ66" s="27"/>
      <c r="AR66" s="26"/>
      <c r="AS66" s="27"/>
      <c r="AT66" s="27"/>
      <c r="AU66" s="27"/>
      <c r="AV66" s="27"/>
      <c r="AW66" s="27"/>
      <c r="AX66" s="27"/>
      <c r="AY66" s="27"/>
      <c r="AZ66" s="27"/>
      <c r="BA66" s="27"/>
      <c r="BB66" s="26"/>
      <c r="BC66" s="27"/>
      <c r="BD66" s="27"/>
      <c r="BE66" s="27"/>
      <c r="BF66" s="27"/>
      <c r="BG66" s="27"/>
      <c r="BH66" s="27"/>
      <c r="BI66" s="27"/>
      <c r="BJ66" s="27"/>
      <c r="BK66" s="27"/>
      <c r="BL66" s="26"/>
      <c r="BM66" s="27"/>
      <c r="BN66" s="27"/>
      <c r="BO66" s="27"/>
      <c r="BP66" s="27"/>
      <c r="BQ66" s="27"/>
      <c r="BR66" s="27"/>
      <c r="BS66" s="27"/>
      <c r="BT66" s="27"/>
      <c r="BU66" s="27"/>
      <c r="BV66" s="26"/>
      <c r="BW66" s="27"/>
      <c r="BX66" s="27"/>
      <c r="BY66" s="27"/>
      <c r="BZ66" s="27"/>
      <c r="CA66" s="27"/>
      <c r="CB66" s="27"/>
      <c r="CC66" s="27"/>
      <c r="CD66" s="27"/>
      <c r="CE66" s="27"/>
      <c r="CF66" s="26"/>
      <c r="CG66" s="27"/>
      <c r="CH66" s="27"/>
      <c r="CI66" s="27"/>
      <c r="CJ66" s="27"/>
      <c r="CK66" s="27"/>
      <c r="CL66" s="27"/>
      <c r="CM66" s="27"/>
      <c r="CN66" s="27"/>
      <c r="CO66" s="27"/>
      <c r="CP66" s="26"/>
      <c r="CQ66" s="27"/>
      <c r="CR66" s="27"/>
      <c r="CS66" s="27"/>
      <c r="CT66" s="27"/>
      <c r="CU66" s="27"/>
      <c r="CV66" s="27"/>
      <c r="CW66" s="27"/>
      <c r="CX66" s="27"/>
      <c r="CY66" s="27"/>
      <c r="CZ66" s="26"/>
      <c r="DA66" s="27"/>
      <c r="DB66" s="27"/>
      <c r="DC66" s="27"/>
      <c r="DD66" s="27"/>
      <c r="DE66" s="27"/>
      <c r="DF66" s="27"/>
      <c r="DG66" s="27"/>
      <c r="DH66" s="27"/>
      <c r="DI66" s="27"/>
      <c r="DJ66" s="16"/>
      <c r="DL66" s="17"/>
    </row>
    <row r="67" spans="4:116" ht="6.75" customHeight="1">
      <c r="D67" s="26"/>
      <c r="E67" s="27"/>
      <c r="F67" s="27"/>
      <c r="G67" s="27"/>
      <c r="H67" s="27"/>
      <c r="I67" s="27"/>
      <c r="J67" s="27"/>
      <c r="K67" s="27"/>
      <c r="L67" s="27"/>
      <c r="M67" s="27"/>
      <c r="N67" s="26"/>
      <c r="O67" s="27"/>
      <c r="P67" s="27"/>
      <c r="Q67" s="27"/>
      <c r="R67" s="27"/>
      <c r="S67" s="27"/>
      <c r="T67" s="27"/>
      <c r="U67" s="27"/>
      <c r="V67" s="27"/>
      <c r="W67" s="27"/>
      <c r="X67" s="26"/>
      <c r="Y67" s="27"/>
      <c r="Z67" s="27"/>
      <c r="AA67" s="27"/>
      <c r="AB67" s="27"/>
      <c r="AC67" s="27"/>
      <c r="AD67" s="27"/>
      <c r="AE67" s="27"/>
      <c r="AF67" s="27"/>
      <c r="AG67" s="27"/>
      <c r="AH67" s="26"/>
      <c r="AI67" s="27"/>
      <c r="AJ67" s="27"/>
      <c r="AK67" s="27"/>
      <c r="AL67" s="27"/>
      <c r="AM67" s="27"/>
      <c r="AN67" s="27"/>
      <c r="AO67" s="27"/>
      <c r="AP67" s="27"/>
      <c r="AQ67" s="27"/>
      <c r="AR67" s="26"/>
      <c r="AS67" s="27"/>
      <c r="AT67" s="27"/>
      <c r="AU67" s="27"/>
      <c r="AV67" s="27"/>
      <c r="AW67" s="27"/>
      <c r="AX67" s="27"/>
      <c r="AY67" s="27"/>
      <c r="AZ67" s="27"/>
      <c r="BA67" s="27"/>
      <c r="BB67" s="26"/>
      <c r="BC67" s="27"/>
      <c r="BD67" s="27"/>
      <c r="BE67" s="27"/>
      <c r="BF67" s="27"/>
      <c r="BG67" s="27"/>
      <c r="BH67" s="27"/>
      <c r="BI67" s="27"/>
      <c r="BJ67" s="27"/>
      <c r="BK67" s="27"/>
      <c r="BL67" s="26"/>
      <c r="BM67" s="27"/>
      <c r="BN67" s="27"/>
      <c r="BO67" s="27"/>
      <c r="BP67" s="27"/>
      <c r="BQ67" s="27"/>
      <c r="BR67" s="27"/>
      <c r="BS67" s="27"/>
      <c r="BT67" s="27"/>
      <c r="BU67" s="27"/>
      <c r="BV67" s="26"/>
      <c r="BW67" s="27"/>
      <c r="BX67" s="27"/>
      <c r="BY67" s="27"/>
      <c r="BZ67" s="27"/>
      <c r="CA67" s="27"/>
      <c r="CB67" s="27"/>
      <c r="CC67" s="27"/>
      <c r="CD67" s="27"/>
      <c r="CE67" s="27"/>
      <c r="CF67" s="26"/>
      <c r="CG67" s="27"/>
      <c r="CH67" s="27"/>
      <c r="CI67" s="27"/>
      <c r="CJ67" s="27"/>
      <c r="CK67" s="27"/>
      <c r="CL67" s="27"/>
      <c r="CM67" s="27"/>
      <c r="CN67" s="27"/>
      <c r="CO67" s="27"/>
      <c r="CP67" s="26"/>
      <c r="CQ67" s="27"/>
      <c r="CR67" s="27"/>
      <c r="CS67" s="27"/>
      <c r="CT67" s="27"/>
      <c r="CU67" s="27"/>
      <c r="CV67" s="27"/>
      <c r="CW67" s="27"/>
      <c r="CX67" s="27"/>
      <c r="CY67" s="27"/>
      <c r="CZ67" s="26"/>
      <c r="DA67" s="27"/>
      <c r="DB67" s="27"/>
      <c r="DC67" s="27"/>
      <c r="DD67" s="27"/>
      <c r="DE67" s="27"/>
      <c r="DF67" s="27"/>
      <c r="DG67" s="27"/>
      <c r="DH67" s="27"/>
      <c r="DI67" s="27"/>
      <c r="DJ67" s="16"/>
      <c r="DL67" s="17"/>
    </row>
    <row r="68" spans="4:116" ht="6.75" customHeight="1">
      <c r="D68" s="26"/>
      <c r="E68" s="27"/>
      <c r="F68" s="27"/>
      <c r="G68" s="27"/>
      <c r="H68" s="27"/>
      <c r="I68" s="27"/>
      <c r="J68" s="27"/>
      <c r="K68" s="27"/>
      <c r="L68" s="27"/>
      <c r="M68" s="27"/>
      <c r="N68" s="26"/>
      <c r="O68" s="27"/>
      <c r="P68" s="27"/>
      <c r="Q68" s="27"/>
      <c r="R68" s="27"/>
      <c r="S68" s="27"/>
      <c r="T68" s="27"/>
      <c r="U68" s="27"/>
      <c r="V68" s="27"/>
      <c r="W68" s="27"/>
      <c r="X68" s="26"/>
      <c r="Y68" s="27"/>
      <c r="Z68" s="27"/>
      <c r="AA68" s="27"/>
      <c r="AB68" s="27"/>
      <c r="AC68" s="27"/>
      <c r="AD68" s="27"/>
      <c r="AE68" s="27"/>
      <c r="AF68" s="27"/>
      <c r="AG68" s="27"/>
      <c r="AH68" s="26"/>
      <c r="AI68" s="27"/>
      <c r="AJ68" s="27"/>
      <c r="AK68" s="27"/>
      <c r="AL68" s="27"/>
      <c r="AM68" s="27"/>
      <c r="AN68" s="27"/>
      <c r="AO68" s="27"/>
      <c r="AP68" s="27"/>
      <c r="AQ68" s="27"/>
      <c r="AR68" s="26"/>
      <c r="AS68" s="27"/>
      <c r="AT68" s="27"/>
      <c r="AU68" s="27"/>
      <c r="AV68" s="27"/>
      <c r="AW68" s="27"/>
      <c r="AX68" s="27"/>
      <c r="AY68" s="27"/>
      <c r="AZ68" s="27"/>
      <c r="BA68" s="27"/>
      <c r="BB68" s="26"/>
      <c r="BC68" s="27"/>
      <c r="BD68" s="27"/>
      <c r="BE68" s="27"/>
      <c r="BF68" s="27"/>
      <c r="BG68" s="27"/>
      <c r="BH68" s="27"/>
      <c r="BI68" s="27"/>
      <c r="BJ68" s="27"/>
      <c r="BK68" s="27"/>
      <c r="BL68" s="26"/>
      <c r="BM68" s="27"/>
      <c r="BN68" s="27"/>
      <c r="BO68" s="27"/>
      <c r="BP68" s="27"/>
      <c r="BQ68" s="27"/>
      <c r="BR68" s="27"/>
      <c r="BS68" s="27"/>
      <c r="BT68" s="27"/>
      <c r="BU68" s="27"/>
      <c r="BV68" s="26"/>
      <c r="BW68" s="27"/>
      <c r="BX68" s="27"/>
      <c r="BY68" s="27"/>
      <c r="BZ68" s="27"/>
      <c r="CA68" s="27"/>
      <c r="CB68" s="27"/>
      <c r="CC68" s="27"/>
      <c r="CD68" s="27"/>
      <c r="CE68" s="27"/>
      <c r="CF68" s="26"/>
      <c r="CG68" s="27"/>
      <c r="CH68" s="27"/>
      <c r="CI68" s="27"/>
      <c r="CJ68" s="27"/>
      <c r="CK68" s="27"/>
      <c r="CL68" s="27"/>
      <c r="CM68" s="27"/>
      <c r="CN68" s="27"/>
      <c r="CO68" s="27"/>
      <c r="CP68" s="26"/>
      <c r="CQ68" s="27"/>
      <c r="CR68" s="27"/>
      <c r="CS68" s="27"/>
      <c r="CT68" s="27"/>
      <c r="CU68" s="27"/>
      <c r="CV68" s="27"/>
      <c r="CW68" s="27"/>
      <c r="CX68" s="27"/>
      <c r="CY68" s="27"/>
      <c r="CZ68" s="26"/>
      <c r="DA68" s="27"/>
      <c r="DB68" s="27"/>
      <c r="DC68" s="27"/>
      <c r="DD68" s="27"/>
      <c r="DE68" s="27"/>
      <c r="DF68" s="27"/>
      <c r="DG68" s="27"/>
      <c r="DH68" s="27"/>
      <c r="DI68" s="27"/>
      <c r="DJ68" s="16"/>
      <c r="DL68" s="17"/>
    </row>
    <row r="69" spans="4:116" ht="6.75" customHeight="1">
      <c r="D69" s="26"/>
      <c r="E69" s="27"/>
      <c r="F69" s="27"/>
      <c r="G69" s="27"/>
      <c r="H69" s="27"/>
      <c r="I69" s="27"/>
      <c r="J69" s="27"/>
      <c r="K69" s="27"/>
      <c r="L69" s="27"/>
      <c r="M69" s="27"/>
      <c r="N69" s="26"/>
      <c r="O69" s="27"/>
      <c r="P69" s="27"/>
      <c r="Q69" s="27"/>
      <c r="R69" s="27"/>
      <c r="S69" s="27"/>
      <c r="T69" s="27"/>
      <c r="U69" s="27"/>
      <c r="V69" s="27"/>
      <c r="W69" s="27"/>
      <c r="X69" s="26"/>
      <c r="Y69" s="27"/>
      <c r="Z69" s="27"/>
      <c r="AA69" s="27"/>
      <c r="AB69" s="27"/>
      <c r="AC69" s="27"/>
      <c r="AD69" s="27"/>
      <c r="AE69" s="27"/>
      <c r="AF69" s="27"/>
      <c r="AG69" s="27"/>
      <c r="AH69" s="26"/>
      <c r="AI69" s="27"/>
      <c r="AJ69" s="27"/>
      <c r="AK69" s="27"/>
      <c r="AL69" s="27"/>
      <c r="AM69" s="27"/>
      <c r="AN69" s="27"/>
      <c r="AO69" s="27"/>
      <c r="AP69" s="27"/>
      <c r="AQ69" s="27"/>
      <c r="AR69" s="26"/>
      <c r="AS69" s="27"/>
      <c r="AT69" s="27"/>
      <c r="AU69" s="27"/>
      <c r="AV69" s="27"/>
      <c r="AW69" s="27"/>
      <c r="AX69" s="27"/>
      <c r="AY69" s="27"/>
      <c r="AZ69" s="27"/>
      <c r="BA69" s="27"/>
      <c r="BB69" s="26"/>
      <c r="BC69" s="27"/>
      <c r="BD69" s="27"/>
      <c r="BE69" s="27"/>
      <c r="BF69" s="27"/>
      <c r="BG69" s="27"/>
      <c r="BH69" s="27"/>
      <c r="BI69" s="27"/>
      <c r="BJ69" s="27"/>
      <c r="BK69" s="27"/>
      <c r="BL69" s="26"/>
      <c r="BM69" s="27"/>
      <c r="BN69" s="27"/>
      <c r="BO69" s="27"/>
      <c r="BP69" s="27"/>
      <c r="BQ69" s="27"/>
      <c r="BR69" s="27"/>
      <c r="BS69" s="27"/>
      <c r="BT69" s="27"/>
      <c r="BU69" s="27"/>
      <c r="BV69" s="26"/>
      <c r="BW69" s="27"/>
      <c r="BX69" s="27"/>
      <c r="BY69" s="27"/>
      <c r="BZ69" s="27"/>
      <c r="CA69" s="27"/>
      <c r="CB69" s="27"/>
      <c r="CC69" s="27"/>
      <c r="CD69" s="27"/>
      <c r="CE69" s="27"/>
      <c r="CF69" s="26"/>
      <c r="CG69" s="27"/>
      <c r="CH69" s="27"/>
      <c r="CI69" s="27"/>
      <c r="CJ69" s="27"/>
      <c r="CK69" s="27"/>
      <c r="CL69" s="27"/>
      <c r="CM69" s="27"/>
      <c r="CN69" s="27"/>
      <c r="CO69" s="27"/>
      <c r="CP69" s="26"/>
      <c r="CQ69" s="27"/>
      <c r="CR69" s="27"/>
      <c r="CS69" s="27"/>
      <c r="CT69" s="27"/>
      <c r="CU69" s="27"/>
      <c r="CV69" s="27"/>
      <c r="CW69" s="27"/>
      <c r="CX69" s="27"/>
      <c r="CY69" s="27"/>
      <c r="CZ69" s="26"/>
      <c r="DA69" s="27"/>
      <c r="DB69" s="27"/>
      <c r="DC69" s="27"/>
      <c r="DD69" s="27"/>
      <c r="DE69" s="27"/>
      <c r="DF69" s="27"/>
      <c r="DG69" s="27"/>
      <c r="DH69" s="27"/>
      <c r="DI69" s="27"/>
      <c r="DJ69" s="16"/>
      <c r="DL69" s="17"/>
    </row>
    <row r="70" spans="4:116" ht="6.75" customHeight="1">
      <c r="D70" s="26"/>
      <c r="E70" s="27"/>
      <c r="F70" s="27"/>
      <c r="G70" s="27"/>
      <c r="H70" s="27"/>
      <c r="I70" s="27"/>
      <c r="J70" s="27"/>
      <c r="K70" s="27"/>
      <c r="L70" s="27"/>
      <c r="M70" s="27"/>
      <c r="N70" s="26"/>
      <c r="O70" s="27"/>
      <c r="P70" s="27"/>
      <c r="Q70" s="27"/>
      <c r="R70" s="27"/>
      <c r="S70" s="27"/>
      <c r="T70" s="27"/>
      <c r="U70" s="27"/>
      <c r="V70" s="27"/>
      <c r="W70" s="27"/>
      <c r="X70" s="26"/>
      <c r="Y70" s="27"/>
      <c r="Z70" s="27"/>
      <c r="AA70" s="27"/>
      <c r="AB70" s="27"/>
      <c r="AC70" s="27"/>
      <c r="AD70" s="27"/>
      <c r="AE70" s="27"/>
      <c r="AF70" s="27"/>
      <c r="AG70" s="27"/>
      <c r="AH70" s="26"/>
      <c r="AI70" s="27"/>
      <c r="AJ70" s="27"/>
      <c r="AK70" s="27"/>
      <c r="AL70" s="27"/>
      <c r="AM70" s="27"/>
      <c r="AN70" s="27"/>
      <c r="AO70" s="27"/>
      <c r="AP70" s="27"/>
      <c r="AQ70" s="27"/>
      <c r="AR70" s="26"/>
      <c r="AS70" s="27"/>
      <c r="AT70" s="27"/>
      <c r="AU70" s="27"/>
      <c r="AV70" s="27"/>
      <c r="AW70" s="27"/>
      <c r="AX70" s="27"/>
      <c r="AY70" s="27"/>
      <c r="AZ70" s="27"/>
      <c r="BA70" s="27"/>
      <c r="BB70" s="26"/>
      <c r="BC70" s="27"/>
      <c r="BD70" s="27"/>
      <c r="BE70" s="27"/>
      <c r="BF70" s="27"/>
      <c r="BG70" s="27"/>
      <c r="BH70" s="27"/>
      <c r="BI70" s="27"/>
      <c r="BJ70" s="27"/>
      <c r="BK70" s="27"/>
      <c r="BL70" s="26"/>
      <c r="BM70" s="27"/>
      <c r="BN70" s="27"/>
      <c r="BO70" s="27"/>
      <c r="BP70" s="27"/>
      <c r="BQ70" s="27"/>
      <c r="BR70" s="27"/>
      <c r="BS70" s="27"/>
      <c r="BT70" s="27"/>
      <c r="BU70" s="27"/>
      <c r="BV70" s="26"/>
      <c r="BW70" s="27"/>
      <c r="BX70" s="27"/>
      <c r="BY70" s="27"/>
      <c r="BZ70" s="27"/>
      <c r="CA70" s="27"/>
      <c r="CB70" s="27"/>
      <c r="CC70" s="27"/>
      <c r="CD70" s="27"/>
      <c r="CE70" s="27"/>
      <c r="CF70" s="26"/>
      <c r="CG70" s="27"/>
      <c r="CH70" s="27"/>
      <c r="CI70" s="27"/>
      <c r="CJ70" s="27"/>
      <c r="CK70" s="27"/>
      <c r="CL70" s="27"/>
      <c r="CM70" s="27"/>
      <c r="CN70" s="27"/>
      <c r="CO70" s="27"/>
      <c r="CP70" s="26"/>
      <c r="CQ70" s="27"/>
      <c r="CR70" s="27"/>
      <c r="CS70" s="27"/>
      <c r="CT70" s="27"/>
      <c r="CU70" s="27"/>
      <c r="CV70" s="27"/>
      <c r="CW70" s="27"/>
      <c r="CX70" s="27"/>
      <c r="CY70" s="27"/>
      <c r="CZ70" s="26"/>
      <c r="DA70" s="27"/>
      <c r="DB70" s="27"/>
      <c r="DC70" s="27"/>
      <c r="DD70" s="27"/>
      <c r="DE70" s="27"/>
      <c r="DF70" s="27"/>
      <c r="DG70" s="27"/>
      <c r="DH70" s="27"/>
      <c r="DI70" s="27"/>
      <c r="DJ70" s="16"/>
      <c r="DL70" s="17"/>
    </row>
    <row r="71" spans="4:116" ht="6.75" customHeight="1">
      <c r="D71" s="26"/>
      <c r="E71" s="27"/>
      <c r="F71" s="27"/>
      <c r="G71" s="27"/>
      <c r="H71" s="27"/>
      <c r="I71" s="27"/>
      <c r="J71" s="27"/>
      <c r="K71" s="27"/>
      <c r="L71" s="27"/>
      <c r="M71" s="27"/>
      <c r="N71" s="26"/>
      <c r="O71" s="27"/>
      <c r="P71" s="27"/>
      <c r="Q71" s="27"/>
      <c r="R71" s="27"/>
      <c r="S71" s="27"/>
      <c r="T71" s="27"/>
      <c r="U71" s="27"/>
      <c r="V71" s="27"/>
      <c r="W71" s="27"/>
      <c r="X71" s="26"/>
      <c r="Y71" s="27"/>
      <c r="Z71" s="27"/>
      <c r="AA71" s="27"/>
      <c r="AB71" s="27"/>
      <c r="AC71" s="27"/>
      <c r="AD71" s="27"/>
      <c r="AE71" s="27"/>
      <c r="AF71" s="27"/>
      <c r="AG71" s="27"/>
      <c r="AH71" s="26"/>
      <c r="AI71" s="27"/>
      <c r="AJ71" s="27"/>
      <c r="AK71" s="27"/>
      <c r="AL71" s="27"/>
      <c r="AM71" s="27"/>
      <c r="AN71" s="27"/>
      <c r="AO71" s="27"/>
      <c r="AP71" s="27"/>
      <c r="AQ71" s="27"/>
      <c r="AR71" s="26"/>
      <c r="AS71" s="27"/>
      <c r="AT71" s="27"/>
      <c r="AU71" s="27"/>
      <c r="AV71" s="27"/>
      <c r="AW71" s="27"/>
      <c r="AX71" s="27"/>
      <c r="AY71" s="27"/>
      <c r="AZ71" s="27"/>
      <c r="BA71" s="27"/>
      <c r="BB71" s="26"/>
      <c r="BC71" s="27"/>
      <c r="BD71" s="27"/>
      <c r="BE71" s="27"/>
      <c r="BF71" s="27"/>
      <c r="BG71" s="27"/>
      <c r="BH71" s="27"/>
      <c r="BI71" s="27"/>
      <c r="BJ71" s="27"/>
      <c r="BK71" s="27"/>
      <c r="BL71" s="26"/>
      <c r="BM71" s="27"/>
      <c r="BN71" s="27"/>
      <c r="BO71" s="27"/>
      <c r="BP71" s="27"/>
      <c r="BQ71" s="27"/>
      <c r="BR71" s="27"/>
      <c r="BS71" s="27"/>
      <c r="BT71" s="27"/>
      <c r="BU71" s="27"/>
      <c r="BV71" s="26"/>
      <c r="BW71" s="27"/>
      <c r="BX71" s="27"/>
      <c r="BY71" s="27"/>
      <c r="BZ71" s="27"/>
      <c r="CA71" s="27"/>
      <c r="CB71" s="27"/>
      <c r="CC71" s="27"/>
      <c r="CD71" s="27"/>
      <c r="CE71" s="27"/>
      <c r="CF71" s="26"/>
      <c r="CG71" s="27"/>
      <c r="CH71" s="27"/>
      <c r="CI71" s="27"/>
      <c r="CJ71" s="27"/>
      <c r="CK71" s="27"/>
      <c r="CL71" s="27"/>
      <c r="CM71" s="27"/>
      <c r="CN71" s="27"/>
      <c r="CO71" s="27"/>
      <c r="CP71" s="26"/>
      <c r="CQ71" s="27"/>
      <c r="CR71" s="27"/>
      <c r="CS71" s="27"/>
      <c r="CT71" s="27"/>
      <c r="CU71" s="27"/>
      <c r="CV71" s="27"/>
      <c r="CW71" s="27"/>
      <c r="CX71" s="27"/>
      <c r="CY71" s="27"/>
      <c r="CZ71" s="26"/>
      <c r="DA71" s="27"/>
      <c r="DB71" s="27"/>
      <c r="DC71" s="27"/>
      <c r="DD71" s="27"/>
      <c r="DE71" s="27"/>
      <c r="DF71" s="27"/>
      <c r="DG71" s="27"/>
      <c r="DH71" s="27"/>
      <c r="DI71" s="27"/>
      <c r="DJ71" s="16"/>
      <c r="DL71" s="17"/>
    </row>
    <row r="72" spans="4:116" ht="6.75" customHeight="1">
      <c r="D72" s="26"/>
      <c r="E72" s="27"/>
      <c r="F72" s="27"/>
      <c r="G72" s="27"/>
      <c r="H72" s="27"/>
      <c r="I72" s="34"/>
      <c r="J72" s="27"/>
      <c r="K72" s="27"/>
      <c r="L72" s="27"/>
      <c r="M72" s="27"/>
      <c r="N72" s="26"/>
      <c r="O72" s="27"/>
      <c r="P72" s="27"/>
      <c r="Q72" s="27"/>
      <c r="R72" s="27"/>
      <c r="S72" s="27"/>
      <c r="T72" s="27"/>
      <c r="U72" s="27"/>
      <c r="V72" s="27"/>
      <c r="W72" s="27"/>
      <c r="X72" s="35"/>
      <c r="Y72" s="26"/>
      <c r="Z72" s="27"/>
      <c r="AA72" s="27"/>
      <c r="AB72" s="27"/>
      <c r="AC72" s="27"/>
      <c r="AD72" s="27"/>
      <c r="AE72" s="27"/>
      <c r="AF72" s="27"/>
      <c r="AG72" s="27"/>
      <c r="AH72" s="26"/>
      <c r="AI72" s="27"/>
      <c r="AJ72" s="27"/>
      <c r="AK72" s="27"/>
      <c r="AL72" s="27"/>
      <c r="AM72" s="27"/>
      <c r="AN72" s="27"/>
      <c r="AO72" s="27"/>
      <c r="AP72" s="27"/>
      <c r="AQ72" s="27"/>
      <c r="AR72" s="26"/>
      <c r="AS72" s="27"/>
      <c r="AT72" s="27"/>
      <c r="AU72" s="27"/>
      <c r="AV72" s="27"/>
      <c r="AW72" s="27"/>
      <c r="AX72" s="27"/>
      <c r="AY72" s="27"/>
      <c r="AZ72" s="27"/>
      <c r="BA72" s="27"/>
      <c r="BB72" s="26"/>
      <c r="BC72" s="27"/>
      <c r="BD72" s="27"/>
      <c r="BE72" s="27"/>
      <c r="BF72" s="27"/>
      <c r="BG72" s="27"/>
      <c r="BH72" s="27"/>
      <c r="BI72" s="27"/>
      <c r="BJ72" s="27"/>
      <c r="BK72" s="27"/>
      <c r="BL72" s="26"/>
      <c r="BM72" s="27"/>
      <c r="BN72" s="27"/>
      <c r="BO72" s="27"/>
      <c r="BP72" s="27"/>
      <c r="BQ72" s="27"/>
      <c r="BR72" s="27"/>
      <c r="BS72" s="27"/>
      <c r="BT72" s="27"/>
      <c r="BU72" s="27"/>
      <c r="BV72" s="26"/>
      <c r="BW72" s="27"/>
      <c r="BX72" s="27"/>
      <c r="BY72" s="27"/>
      <c r="BZ72" s="27"/>
      <c r="CA72" s="27"/>
      <c r="CB72" s="27"/>
      <c r="CC72" s="27"/>
      <c r="CD72" s="27"/>
      <c r="CE72" s="27"/>
      <c r="CF72" s="26"/>
      <c r="CG72" s="27"/>
      <c r="CH72" s="27"/>
      <c r="CI72" s="27"/>
      <c r="CJ72" s="27"/>
      <c r="CK72" s="27"/>
      <c r="CL72" s="27"/>
      <c r="CM72" s="27"/>
      <c r="CN72" s="27"/>
      <c r="CO72" s="27"/>
      <c r="CP72" s="26"/>
      <c r="CQ72" s="27"/>
      <c r="CR72" s="27"/>
      <c r="CS72" s="27"/>
      <c r="CT72" s="27"/>
      <c r="CU72" s="27"/>
      <c r="CV72" s="27"/>
      <c r="CW72" s="27"/>
      <c r="CX72" s="27"/>
      <c r="CY72" s="27"/>
      <c r="CZ72" s="26"/>
      <c r="DA72" s="27"/>
      <c r="DB72" s="27"/>
      <c r="DC72" s="27"/>
      <c r="DD72" s="34"/>
      <c r="DE72" s="27"/>
      <c r="DF72" s="27"/>
      <c r="DG72" s="27"/>
      <c r="DH72" s="27"/>
      <c r="DI72" s="27"/>
      <c r="DJ72" s="16"/>
      <c r="DL72" s="17"/>
    </row>
    <row r="73" spans="4:116" ht="6.75" customHeight="1">
      <c r="D73" s="26"/>
      <c r="E73" s="27"/>
      <c r="F73" s="27"/>
      <c r="G73" s="27"/>
      <c r="H73" s="27"/>
      <c r="I73" s="34"/>
      <c r="J73" s="27"/>
      <c r="K73" s="27"/>
      <c r="L73" s="27"/>
      <c r="M73" s="49">
        <v>6</v>
      </c>
      <c r="N73" s="26"/>
      <c r="O73" s="27"/>
      <c r="P73" s="27"/>
      <c r="Q73" s="49">
        <v>6</v>
      </c>
      <c r="R73" s="27"/>
      <c r="S73" s="27"/>
      <c r="T73" s="27"/>
      <c r="U73" s="27"/>
      <c r="V73" s="27"/>
      <c r="W73" s="27"/>
      <c r="X73" s="35"/>
      <c r="Y73" s="50">
        <v>1</v>
      </c>
      <c r="Z73" s="27"/>
      <c r="AA73" s="49">
        <v>1</v>
      </c>
      <c r="AB73" s="27"/>
      <c r="AC73" s="49">
        <v>1</v>
      </c>
      <c r="AD73" s="27"/>
      <c r="AE73" s="49">
        <v>1</v>
      </c>
      <c r="AF73" s="27"/>
      <c r="AG73" s="49">
        <v>1</v>
      </c>
      <c r="AH73" s="26"/>
      <c r="AI73" s="49">
        <v>1</v>
      </c>
      <c r="AJ73" s="27"/>
      <c r="AK73" s="49">
        <v>1</v>
      </c>
      <c r="AL73" s="27"/>
      <c r="AM73" s="49">
        <v>1</v>
      </c>
      <c r="AN73" s="27"/>
      <c r="AO73" s="27"/>
      <c r="AP73" s="27"/>
      <c r="AQ73" s="49">
        <v>1</v>
      </c>
      <c r="AR73" s="26"/>
      <c r="AS73" s="27"/>
      <c r="AT73" s="27"/>
      <c r="AU73" s="49">
        <v>1</v>
      </c>
      <c r="AV73" s="27"/>
      <c r="AW73" s="27"/>
      <c r="AX73" s="27"/>
      <c r="AY73" s="49">
        <v>1</v>
      </c>
      <c r="AZ73" s="27"/>
      <c r="BA73" s="49">
        <v>1</v>
      </c>
      <c r="BB73" s="26"/>
      <c r="BC73" s="49">
        <v>1</v>
      </c>
      <c r="BD73" s="27"/>
      <c r="BE73" s="49">
        <v>1</v>
      </c>
      <c r="BF73" s="27"/>
      <c r="BG73" s="27"/>
      <c r="BH73" s="27"/>
      <c r="BI73" s="49">
        <v>1</v>
      </c>
      <c r="BJ73" s="27"/>
      <c r="BK73" s="27"/>
      <c r="BL73" s="26"/>
      <c r="BM73" s="27"/>
      <c r="BN73" s="27"/>
      <c r="BO73" s="27"/>
      <c r="BP73" s="27"/>
      <c r="BQ73" s="27"/>
      <c r="BR73" s="27"/>
      <c r="BS73" s="49">
        <v>1</v>
      </c>
      <c r="BT73" s="27"/>
      <c r="BU73" s="27"/>
      <c r="BV73" s="26"/>
      <c r="BW73" s="49">
        <v>1</v>
      </c>
      <c r="BX73" s="27"/>
      <c r="BY73" s="49">
        <v>1</v>
      </c>
      <c r="BZ73" s="27"/>
      <c r="CA73" s="49">
        <v>1</v>
      </c>
      <c r="CB73" s="27"/>
      <c r="CC73" s="49">
        <v>1</v>
      </c>
      <c r="CD73" s="27"/>
      <c r="CE73" s="27"/>
      <c r="CF73" s="26"/>
      <c r="CG73" s="49">
        <v>1</v>
      </c>
      <c r="CH73" s="27"/>
      <c r="CI73" s="27"/>
      <c r="CJ73" s="27"/>
      <c r="CK73" s="49">
        <v>1</v>
      </c>
      <c r="CL73" s="27"/>
      <c r="CM73" s="27"/>
      <c r="CN73" s="27"/>
      <c r="CO73" s="49">
        <v>1</v>
      </c>
      <c r="CP73" s="26"/>
      <c r="CQ73" s="49">
        <v>1</v>
      </c>
      <c r="CR73" s="27"/>
      <c r="CS73" s="49">
        <v>1</v>
      </c>
      <c r="CT73" s="27"/>
      <c r="CU73" s="49">
        <v>1</v>
      </c>
      <c r="CV73" s="27"/>
      <c r="CW73" s="49">
        <v>1</v>
      </c>
      <c r="CX73" s="27"/>
      <c r="CY73" s="49">
        <v>1</v>
      </c>
      <c r="CZ73" s="26"/>
      <c r="DA73" s="49">
        <v>1</v>
      </c>
      <c r="DB73" s="27"/>
      <c r="DC73" s="49">
        <v>1</v>
      </c>
      <c r="DD73" s="34"/>
      <c r="DE73" s="27"/>
      <c r="DF73" s="27"/>
      <c r="DG73" s="49">
        <v>8</v>
      </c>
      <c r="DH73" s="27"/>
      <c r="DI73" s="27"/>
      <c r="DJ73" s="16"/>
      <c r="DL73" s="17"/>
    </row>
    <row r="74" spans="4:116" ht="6.75" customHeight="1">
      <c r="D74" s="26"/>
      <c r="E74" s="27"/>
      <c r="F74" s="27"/>
      <c r="G74" s="27"/>
      <c r="H74" s="27"/>
      <c r="I74" s="34"/>
      <c r="J74" s="49">
        <v>6</v>
      </c>
      <c r="K74" s="27"/>
      <c r="L74" s="49">
        <v>6</v>
      </c>
      <c r="M74" s="27"/>
      <c r="N74" s="50">
        <v>6</v>
      </c>
      <c r="O74" s="27"/>
      <c r="P74" s="49">
        <v>6</v>
      </c>
      <c r="Q74" s="27"/>
      <c r="R74" s="49">
        <v>6</v>
      </c>
      <c r="S74" s="27"/>
      <c r="T74" s="49">
        <v>6</v>
      </c>
      <c r="U74" s="27"/>
      <c r="V74" s="27"/>
      <c r="W74" s="27"/>
      <c r="X74" s="35"/>
      <c r="Y74" s="26"/>
      <c r="Z74" s="49">
        <v>1</v>
      </c>
      <c r="AA74" s="27"/>
      <c r="AB74" s="27"/>
      <c r="AC74" s="27"/>
      <c r="AD74" s="49">
        <v>1</v>
      </c>
      <c r="AE74" s="27"/>
      <c r="AF74" s="27"/>
      <c r="AG74" s="27"/>
      <c r="AH74" s="50">
        <v>1</v>
      </c>
      <c r="AI74" s="27"/>
      <c r="AJ74" s="27"/>
      <c r="AK74" s="27"/>
      <c r="AL74" s="49">
        <v>1</v>
      </c>
      <c r="AM74" s="27"/>
      <c r="AN74" s="49">
        <v>1</v>
      </c>
      <c r="AO74" s="27"/>
      <c r="AP74" s="49">
        <v>1</v>
      </c>
      <c r="AQ74" s="27"/>
      <c r="AR74" s="50">
        <v>1</v>
      </c>
      <c r="AS74" s="27"/>
      <c r="AT74" s="49">
        <v>1</v>
      </c>
      <c r="AU74" s="27"/>
      <c r="AV74" s="49">
        <v>1</v>
      </c>
      <c r="AW74" s="27"/>
      <c r="AX74" s="49">
        <v>1</v>
      </c>
      <c r="AY74" s="27"/>
      <c r="AZ74" s="49">
        <v>1</v>
      </c>
      <c r="BA74" s="27"/>
      <c r="BB74" s="26"/>
      <c r="BC74" s="27"/>
      <c r="BD74" s="49">
        <v>1</v>
      </c>
      <c r="BE74" s="27"/>
      <c r="BF74" s="49">
        <v>1</v>
      </c>
      <c r="BG74" s="27"/>
      <c r="BH74" s="49">
        <v>1</v>
      </c>
      <c r="BI74" s="27"/>
      <c r="BJ74" s="49">
        <v>1</v>
      </c>
      <c r="BK74" s="27"/>
      <c r="BL74" s="50">
        <v>1</v>
      </c>
      <c r="BM74" s="27"/>
      <c r="BN74" s="27"/>
      <c r="BO74" s="27"/>
      <c r="BP74" s="49">
        <v>1</v>
      </c>
      <c r="BQ74" s="27"/>
      <c r="BR74" s="49">
        <v>1</v>
      </c>
      <c r="BS74" s="27"/>
      <c r="BT74" s="49">
        <v>1</v>
      </c>
      <c r="BU74" s="27"/>
      <c r="BV74" s="50">
        <v>1</v>
      </c>
      <c r="BW74" s="27"/>
      <c r="BX74" s="49">
        <v>1</v>
      </c>
      <c r="BY74" s="27"/>
      <c r="BZ74" s="27"/>
      <c r="CA74" s="27"/>
      <c r="CB74" s="49">
        <v>1</v>
      </c>
      <c r="CC74" s="27"/>
      <c r="CD74" s="49">
        <v>1</v>
      </c>
      <c r="CE74" s="27"/>
      <c r="CF74" s="50">
        <v>1</v>
      </c>
      <c r="CG74" s="27"/>
      <c r="CH74" s="49">
        <v>1</v>
      </c>
      <c r="CI74" s="27"/>
      <c r="CJ74" s="49">
        <v>1</v>
      </c>
      <c r="CK74" s="27"/>
      <c r="CL74" s="49">
        <v>1</v>
      </c>
      <c r="CM74" s="27"/>
      <c r="CN74" s="49">
        <v>1</v>
      </c>
      <c r="CO74" s="27"/>
      <c r="CP74" s="50">
        <v>1</v>
      </c>
      <c r="CQ74" s="27"/>
      <c r="CR74" s="27"/>
      <c r="CS74" s="27"/>
      <c r="CT74" s="49">
        <v>1</v>
      </c>
      <c r="CU74" s="27"/>
      <c r="CV74" s="27"/>
      <c r="CW74" s="27"/>
      <c r="CX74" s="49">
        <v>1</v>
      </c>
      <c r="CY74" s="27"/>
      <c r="CZ74" s="26"/>
      <c r="DA74" s="27"/>
      <c r="DB74" s="49">
        <v>1</v>
      </c>
      <c r="DC74" s="27"/>
      <c r="DD74" s="34"/>
      <c r="DE74" s="27"/>
      <c r="DF74" s="27"/>
      <c r="DG74" s="27"/>
      <c r="DH74" s="27"/>
      <c r="DI74" s="27"/>
      <c r="DJ74" s="308" t="s">
        <v>119</v>
      </c>
      <c r="DK74" s="308"/>
      <c r="DL74" s="17"/>
    </row>
    <row r="75" spans="4:116" ht="6.75" customHeight="1">
      <c r="D75" s="26"/>
      <c r="E75" s="27"/>
      <c r="F75" s="20"/>
      <c r="G75" s="14" t="s">
        <v>111</v>
      </c>
      <c r="H75" s="27"/>
      <c r="I75" s="68">
        <v>6</v>
      </c>
      <c r="J75" s="27"/>
      <c r="K75" s="49">
        <v>6</v>
      </c>
      <c r="L75" s="27"/>
      <c r="M75" s="27"/>
      <c r="N75" s="26"/>
      <c r="O75" s="49">
        <v>6</v>
      </c>
      <c r="P75" s="27"/>
      <c r="Q75" s="27"/>
      <c r="R75" s="27"/>
      <c r="S75" s="49">
        <v>6</v>
      </c>
      <c r="T75" s="27"/>
      <c r="U75" s="49">
        <v>6</v>
      </c>
      <c r="V75" s="27"/>
      <c r="W75" s="49">
        <v>6</v>
      </c>
      <c r="X75" s="35"/>
      <c r="Y75" s="26"/>
      <c r="Z75" s="27"/>
      <c r="AA75" s="27"/>
      <c r="AB75" s="27"/>
      <c r="AC75" s="27"/>
      <c r="AD75" s="27"/>
      <c r="AE75" s="27"/>
      <c r="AF75" s="27"/>
      <c r="AG75" s="27"/>
      <c r="AH75" s="26"/>
      <c r="AI75" s="27"/>
      <c r="AJ75" s="27"/>
      <c r="AK75" s="27"/>
      <c r="AL75" s="27"/>
      <c r="AM75" s="27"/>
      <c r="AN75" s="27"/>
      <c r="AO75" s="49">
        <v>1</v>
      </c>
      <c r="AP75" s="27"/>
      <c r="AQ75" s="27"/>
      <c r="AR75" s="26"/>
      <c r="AS75" s="49">
        <v>1</v>
      </c>
      <c r="AT75" s="27"/>
      <c r="AU75" s="27"/>
      <c r="AV75" s="27"/>
      <c r="AW75" s="49">
        <v>1</v>
      </c>
      <c r="AX75" s="27"/>
      <c r="AY75" s="27"/>
      <c r="AZ75" s="27"/>
      <c r="BA75" s="27"/>
      <c r="BB75" s="26"/>
      <c r="BC75" s="27"/>
      <c r="BD75" s="27"/>
      <c r="BE75" s="27"/>
      <c r="BF75" s="27"/>
      <c r="BG75" s="49">
        <v>1</v>
      </c>
      <c r="BH75" s="27"/>
      <c r="BI75" s="27"/>
      <c r="BJ75" s="27"/>
      <c r="BK75" s="49">
        <v>1</v>
      </c>
      <c r="BL75" s="26"/>
      <c r="BM75" s="49">
        <v>1</v>
      </c>
      <c r="BN75" s="27"/>
      <c r="BO75" s="49">
        <v>1</v>
      </c>
      <c r="BP75" s="27"/>
      <c r="BQ75" s="49">
        <v>1</v>
      </c>
      <c r="BR75" s="27"/>
      <c r="BS75" s="27"/>
      <c r="BT75" s="27"/>
      <c r="BU75" s="49">
        <v>1</v>
      </c>
      <c r="BV75" s="26"/>
      <c r="BW75" s="27"/>
      <c r="BX75" s="27"/>
      <c r="BY75" s="27"/>
      <c r="BZ75" s="27"/>
      <c r="CA75" s="27"/>
      <c r="CB75" s="27"/>
      <c r="CC75" s="27"/>
      <c r="CD75" s="27"/>
      <c r="CE75" s="49">
        <v>1</v>
      </c>
      <c r="CF75" s="26"/>
      <c r="CG75" s="27"/>
      <c r="CH75" s="27"/>
      <c r="CI75" s="49">
        <v>1</v>
      </c>
      <c r="CJ75" s="27"/>
      <c r="CK75" s="27"/>
      <c r="CL75" s="27"/>
      <c r="CM75" s="49">
        <v>1</v>
      </c>
      <c r="CN75" s="27"/>
      <c r="CO75" s="27"/>
      <c r="CP75" s="26"/>
      <c r="CQ75" s="27"/>
      <c r="CR75" s="27"/>
      <c r="CS75" s="27"/>
      <c r="CT75" s="27"/>
      <c r="CU75" s="27"/>
      <c r="CV75" s="27"/>
      <c r="CW75" s="27"/>
      <c r="CX75" s="27"/>
      <c r="CY75" s="27"/>
      <c r="CZ75" s="26"/>
      <c r="DA75" s="27"/>
      <c r="DB75" s="27"/>
      <c r="DC75" s="27"/>
      <c r="DD75" s="34"/>
      <c r="DE75" s="49">
        <v>8</v>
      </c>
      <c r="DF75" s="27"/>
      <c r="DG75" s="27"/>
      <c r="DH75" s="27"/>
      <c r="DI75" s="49">
        <v>8</v>
      </c>
      <c r="DJ75" s="308"/>
      <c r="DK75" s="308"/>
      <c r="DL75" s="17"/>
    </row>
    <row r="76" spans="1:116" ht="6.75" customHeight="1">
      <c r="A76" s="53"/>
      <c r="B76" s="53"/>
      <c r="C76" s="53"/>
      <c r="D76" s="60"/>
      <c r="E76" s="55"/>
      <c r="F76" s="64" t="s">
        <v>111</v>
      </c>
      <c r="G76" s="63"/>
      <c r="H76" s="57">
        <v>1</v>
      </c>
      <c r="I76" s="69"/>
      <c r="J76" s="55"/>
      <c r="K76" s="55"/>
      <c r="L76" s="55"/>
      <c r="M76" s="55"/>
      <c r="N76" s="60"/>
      <c r="O76" s="55"/>
      <c r="P76" s="55"/>
      <c r="Q76" s="55"/>
      <c r="R76" s="55"/>
      <c r="S76" s="55"/>
      <c r="T76" s="55"/>
      <c r="U76" s="55"/>
      <c r="V76" s="57">
        <v>6</v>
      </c>
      <c r="W76" s="55"/>
      <c r="X76" s="70">
        <v>6</v>
      </c>
      <c r="Y76" s="60"/>
      <c r="Z76" s="55"/>
      <c r="AA76" s="55"/>
      <c r="AB76" s="57">
        <v>1</v>
      </c>
      <c r="AC76" s="55"/>
      <c r="AD76" s="55"/>
      <c r="AE76" s="55"/>
      <c r="AF76" s="57">
        <v>1</v>
      </c>
      <c r="AG76" s="55"/>
      <c r="AH76" s="60"/>
      <c r="AI76" s="55"/>
      <c r="AJ76" s="57">
        <v>1</v>
      </c>
      <c r="AK76" s="55"/>
      <c r="AL76" s="55"/>
      <c r="AM76" s="55"/>
      <c r="AN76" s="55"/>
      <c r="AO76" s="55"/>
      <c r="AP76" s="55"/>
      <c r="AQ76" s="55"/>
      <c r="AR76" s="60"/>
      <c r="AS76" s="55"/>
      <c r="AT76" s="55"/>
      <c r="AU76" s="55"/>
      <c r="AV76" s="55"/>
      <c r="AW76" s="55"/>
      <c r="AX76" s="55"/>
      <c r="AY76" s="55"/>
      <c r="AZ76" s="55"/>
      <c r="BA76" s="55"/>
      <c r="BB76" s="54">
        <v>1</v>
      </c>
      <c r="BC76" s="55"/>
      <c r="BD76" s="55"/>
      <c r="BE76" s="55"/>
      <c r="BF76" s="55"/>
      <c r="BG76" s="55"/>
      <c r="BH76" s="55"/>
      <c r="BI76" s="55"/>
      <c r="BJ76" s="55"/>
      <c r="BK76" s="55"/>
      <c r="BL76" s="60"/>
      <c r="BM76" s="55"/>
      <c r="BN76" s="57">
        <v>1</v>
      </c>
      <c r="BO76" s="55"/>
      <c r="BP76" s="55"/>
      <c r="BQ76" s="55"/>
      <c r="BR76" s="55"/>
      <c r="BS76" s="55"/>
      <c r="BT76" s="55"/>
      <c r="BU76" s="55"/>
      <c r="BV76" s="60"/>
      <c r="BW76" s="55"/>
      <c r="BX76" s="55"/>
      <c r="BY76" s="55"/>
      <c r="BZ76" s="57">
        <v>1</v>
      </c>
      <c r="CA76" s="55"/>
      <c r="CB76" s="55"/>
      <c r="CC76" s="55"/>
      <c r="CD76" s="55"/>
      <c r="CE76" s="55"/>
      <c r="CF76" s="60"/>
      <c r="CG76" s="55"/>
      <c r="CH76" s="55"/>
      <c r="CI76" s="55"/>
      <c r="CJ76" s="55"/>
      <c r="CK76" s="55"/>
      <c r="CL76" s="55"/>
      <c r="CM76" s="55"/>
      <c r="CN76" s="55"/>
      <c r="CO76" s="55"/>
      <c r="CP76" s="60"/>
      <c r="CQ76" s="55"/>
      <c r="CR76" s="57">
        <v>1</v>
      </c>
      <c r="CS76" s="55"/>
      <c r="CT76" s="55"/>
      <c r="CU76" s="55"/>
      <c r="CV76" s="57">
        <v>1</v>
      </c>
      <c r="CW76" s="55"/>
      <c r="CX76" s="55"/>
      <c r="CY76" s="55"/>
      <c r="CZ76" s="54">
        <v>1</v>
      </c>
      <c r="DA76" s="55"/>
      <c r="DB76" s="55"/>
      <c r="DC76" s="55"/>
      <c r="DD76" s="61">
        <v>8</v>
      </c>
      <c r="DE76" s="55"/>
      <c r="DF76" s="57">
        <v>8</v>
      </c>
      <c r="DG76" s="55"/>
      <c r="DH76" s="57">
        <v>8</v>
      </c>
      <c r="DI76" s="55"/>
      <c r="DJ76" s="66"/>
      <c r="DK76" s="53"/>
      <c r="DL76" s="67"/>
    </row>
    <row r="77" spans="4:116" ht="6.75" customHeight="1">
      <c r="D77" s="16"/>
      <c r="I77" s="307" t="s">
        <v>118</v>
      </c>
      <c r="J77" s="307"/>
      <c r="K77" s="307"/>
      <c r="L77" s="307"/>
      <c r="M77" s="307"/>
      <c r="N77" s="307"/>
      <c r="O77" s="307"/>
      <c r="P77" s="307"/>
      <c r="Q77" s="307"/>
      <c r="R77" s="307"/>
      <c r="S77" s="307"/>
      <c r="T77" s="307"/>
      <c r="U77" s="307"/>
      <c r="V77" s="307"/>
      <c r="W77" s="307"/>
      <c r="X77" s="307"/>
      <c r="Y77" s="16"/>
      <c r="AH77" s="16"/>
      <c r="AR77" s="16"/>
      <c r="BB77" s="16"/>
      <c r="BL77" s="16"/>
      <c r="BV77" s="16"/>
      <c r="CF77" s="16"/>
      <c r="CP77" s="16"/>
      <c r="CZ77" s="16"/>
      <c r="DD77" s="310" t="s">
        <v>121</v>
      </c>
      <c r="DE77" s="310"/>
      <c r="DF77" s="310"/>
      <c r="DG77" s="310"/>
      <c r="DH77" s="310"/>
      <c r="DI77" s="310"/>
      <c r="DL77" s="17"/>
    </row>
    <row r="78" spans="4:116" ht="6.75" customHeight="1">
      <c r="D78" s="16"/>
      <c r="I78" s="307"/>
      <c r="J78" s="307"/>
      <c r="K78" s="307"/>
      <c r="L78" s="307"/>
      <c r="M78" s="307"/>
      <c r="N78" s="307"/>
      <c r="O78" s="307"/>
      <c r="P78" s="307"/>
      <c r="Q78" s="307"/>
      <c r="R78" s="307"/>
      <c r="S78" s="307"/>
      <c r="T78" s="307"/>
      <c r="U78" s="307"/>
      <c r="V78" s="307"/>
      <c r="W78" s="307"/>
      <c r="X78" s="307"/>
      <c r="Y78" s="16"/>
      <c r="AH78" s="16"/>
      <c r="AR78" s="16"/>
      <c r="BB78" s="16"/>
      <c r="BL78" s="16"/>
      <c r="BV78" s="16"/>
      <c r="CF78" s="16"/>
      <c r="CP78" s="16"/>
      <c r="CZ78" s="16"/>
      <c r="DD78" s="310"/>
      <c r="DE78" s="310"/>
      <c r="DF78" s="310"/>
      <c r="DG78" s="310"/>
      <c r="DH78" s="310"/>
      <c r="DI78" s="310"/>
      <c r="DL78" s="17"/>
    </row>
    <row r="79" spans="4:116" ht="6.75" customHeight="1">
      <c r="D79" s="16"/>
      <c r="N79" s="16"/>
      <c r="X79" s="16"/>
      <c r="AH79" s="16"/>
      <c r="AR79" s="16"/>
      <c r="BB79" s="16"/>
      <c r="BL79" s="16"/>
      <c r="BV79" s="16"/>
      <c r="CF79" s="16"/>
      <c r="CP79" s="16"/>
      <c r="CZ79" s="16"/>
      <c r="DJ79" s="16"/>
      <c r="DL79" s="17"/>
    </row>
    <row r="80" spans="4:116" ht="6.75" customHeight="1">
      <c r="D80" s="16"/>
      <c r="N80" s="16"/>
      <c r="X80" s="16"/>
      <c r="AH80" s="16"/>
      <c r="AR80" s="16"/>
      <c r="BB80" s="16"/>
      <c r="BL80" s="16"/>
      <c r="BV80" s="16"/>
      <c r="CF80" s="16"/>
      <c r="CP80" s="16"/>
      <c r="CZ80" s="16"/>
      <c r="DJ80" s="16"/>
      <c r="DL80" s="17"/>
    </row>
    <row r="81" spans="4:116" ht="6.75" customHeight="1">
      <c r="D81" s="16"/>
      <c r="N81" s="16"/>
      <c r="X81" s="16"/>
      <c r="AH81" s="16"/>
      <c r="AR81" s="16"/>
      <c r="BB81" s="16"/>
      <c r="BL81" s="16"/>
      <c r="BP81" s="22"/>
      <c r="BQ81" s="22"/>
      <c r="BR81" s="22"/>
      <c r="BS81" s="71"/>
      <c r="BV81" s="16"/>
      <c r="CF81" s="16"/>
      <c r="CP81" s="16"/>
      <c r="CZ81" s="16"/>
      <c r="DJ81" s="16"/>
      <c r="DL81" s="17"/>
    </row>
    <row r="82" spans="4:116" ht="6.75" customHeight="1">
      <c r="D82" s="16"/>
      <c r="N82" s="16"/>
      <c r="X82" s="16"/>
      <c r="AH82" s="16"/>
      <c r="AR82" s="16"/>
      <c r="BB82" s="16"/>
      <c r="BL82" s="16"/>
      <c r="BP82" s="22"/>
      <c r="BQ82" s="22"/>
      <c r="BR82" s="22"/>
      <c r="BS82" s="71"/>
      <c r="BV82" s="16"/>
      <c r="CF82" s="16"/>
      <c r="CP82" s="16"/>
      <c r="CZ82" s="16"/>
      <c r="DJ82" s="16"/>
      <c r="DL82" s="17"/>
    </row>
    <row r="83" spans="4:116" ht="6.75" customHeight="1">
      <c r="D83" s="16"/>
      <c r="N83" s="16"/>
      <c r="X83" s="16"/>
      <c r="AH83" s="16"/>
      <c r="AR83" s="16"/>
      <c r="BB83" s="16"/>
      <c r="BL83" s="16"/>
      <c r="BP83" s="22"/>
      <c r="BQ83" s="22"/>
      <c r="BR83" s="22"/>
      <c r="BS83" s="71"/>
      <c r="BV83" s="16"/>
      <c r="CF83" s="16"/>
      <c r="CP83" s="16"/>
      <c r="CZ83" s="16"/>
      <c r="DJ83" s="16"/>
      <c r="DL83" s="17"/>
    </row>
    <row r="84" spans="4:116" ht="6.75" customHeight="1">
      <c r="D84" s="16"/>
      <c r="N84" s="16"/>
      <c r="X84" s="16"/>
      <c r="AH84" s="16"/>
      <c r="AR84" s="16"/>
      <c r="BB84" s="16"/>
      <c r="BL84" s="16"/>
      <c r="BP84" s="22"/>
      <c r="BQ84" s="22"/>
      <c r="BR84" s="22"/>
      <c r="BS84" s="71"/>
      <c r="BV84" s="16"/>
      <c r="CF84" s="16"/>
      <c r="CP84" s="16"/>
      <c r="CZ84" s="16"/>
      <c r="DJ84" s="16"/>
      <c r="DL84" s="17"/>
    </row>
    <row r="85" spans="4:116" ht="6.75" customHeight="1">
      <c r="D85" s="16"/>
      <c r="N85" s="16"/>
      <c r="X85" s="16"/>
      <c r="AH85" s="16"/>
      <c r="AR85" s="16"/>
      <c r="BB85" s="16"/>
      <c r="BL85" s="16"/>
      <c r="BP85" s="22"/>
      <c r="BQ85" s="22"/>
      <c r="BR85" s="22"/>
      <c r="BS85" s="71"/>
      <c r="BV85" s="16"/>
      <c r="CF85" s="16"/>
      <c r="CP85" s="16"/>
      <c r="CZ85" s="16"/>
      <c r="DJ85" s="16"/>
      <c r="DL85" s="17"/>
    </row>
    <row r="86" spans="4:116" ht="6.75" customHeight="1">
      <c r="D86" s="16"/>
      <c r="N86" s="16"/>
      <c r="X86" s="16"/>
      <c r="AH86" s="16"/>
      <c r="AR86" s="16"/>
      <c r="BB86" s="16"/>
      <c r="BL86" s="16"/>
      <c r="BP86" s="22"/>
      <c r="BQ86" s="22"/>
      <c r="BR86" s="22"/>
      <c r="BS86" s="71"/>
      <c r="BV86" s="16"/>
      <c r="CF86" s="16"/>
      <c r="CP86" s="16"/>
      <c r="CZ86" s="16"/>
      <c r="DJ86" s="16"/>
      <c r="DL86" s="17"/>
    </row>
    <row r="87" spans="4:116" ht="6.75" customHeight="1">
      <c r="D87" s="16"/>
      <c r="N87" s="16"/>
      <c r="X87" s="16"/>
      <c r="AH87" s="16"/>
      <c r="AR87" s="16"/>
      <c r="BB87" s="16"/>
      <c r="BL87" s="16"/>
      <c r="BP87" s="22"/>
      <c r="BQ87" s="22"/>
      <c r="BR87" s="22"/>
      <c r="BS87" s="71"/>
      <c r="BV87" s="16"/>
      <c r="CF87" s="16"/>
      <c r="CP87" s="16"/>
      <c r="CZ87" s="16"/>
      <c r="DJ87" s="16"/>
      <c r="DL87" s="17"/>
    </row>
    <row r="88" spans="4:116" ht="6.75" customHeight="1">
      <c r="D88" s="16"/>
      <c r="N88" s="16"/>
      <c r="X88" s="16"/>
      <c r="AH88" s="16"/>
      <c r="AR88" s="16"/>
      <c r="BB88" s="16"/>
      <c r="BL88" s="16"/>
      <c r="BP88" s="22"/>
      <c r="BQ88" s="22"/>
      <c r="BR88" s="22"/>
      <c r="BS88" s="71"/>
      <c r="BV88" s="16"/>
      <c r="CF88" s="16"/>
      <c r="CP88" s="16"/>
      <c r="CZ88" s="16"/>
      <c r="DJ88" s="16"/>
      <c r="DL88" s="17"/>
    </row>
    <row r="89" spans="4:116" ht="6.75" customHeight="1">
      <c r="D89" s="16"/>
      <c r="N89" s="16"/>
      <c r="X89" s="16"/>
      <c r="AH89" s="16"/>
      <c r="AR89" s="16"/>
      <c r="BB89" s="16"/>
      <c r="BL89" s="16"/>
      <c r="BP89" s="22"/>
      <c r="BQ89" s="22"/>
      <c r="BR89" s="22"/>
      <c r="BS89" s="71"/>
      <c r="BV89" s="16"/>
      <c r="CF89" s="16"/>
      <c r="CP89" s="16"/>
      <c r="CZ89" s="16"/>
      <c r="DJ89" s="16"/>
      <c r="DL89" s="17"/>
    </row>
    <row r="90" spans="4:116" ht="6.75" customHeight="1">
      <c r="D90" s="16"/>
      <c r="N90" s="16"/>
      <c r="X90" s="16"/>
      <c r="AH90" s="16"/>
      <c r="AR90" s="16"/>
      <c r="BB90" s="16"/>
      <c r="BL90" s="16"/>
      <c r="BP90" s="72"/>
      <c r="BQ90" s="72"/>
      <c r="BR90" s="72"/>
      <c r="BV90" s="16"/>
      <c r="CF90" s="16"/>
      <c r="CP90" s="16"/>
      <c r="CZ90" s="16"/>
      <c r="DJ90" s="16"/>
      <c r="DL90" s="17"/>
    </row>
    <row r="91" spans="4:116" ht="6.75" customHeight="1">
      <c r="D91" s="16"/>
      <c r="N91" s="16"/>
      <c r="X91" s="16"/>
      <c r="AH91" s="16"/>
      <c r="AR91" s="16"/>
      <c r="BB91" s="16"/>
      <c r="BL91" s="16"/>
      <c r="BN91" s="73"/>
      <c r="BV91" s="16"/>
      <c r="CF91" s="16"/>
      <c r="CP91" s="16"/>
      <c r="CZ91" s="16"/>
      <c r="DJ91" s="16"/>
      <c r="DL91" s="17"/>
    </row>
    <row r="92" spans="4:116" ht="6.75" customHeight="1">
      <c r="D92" s="16"/>
      <c r="N92" s="16"/>
      <c r="X92" s="16"/>
      <c r="AH92" s="16"/>
      <c r="AR92" s="16"/>
      <c r="BB92" s="16"/>
      <c r="BL92" s="16"/>
      <c r="BV92" s="16"/>
      <c r="CF92" s="16"/>
      <c r="CP92" s="16"/>
      <c r="CZ92" s="16"/>
      <c r="DJ92" s="16"/>
      <c r="DL92" s="17"/>
    </row>
    <row r="93" spans="4:116" ht="6.75" customHeight="1">
      <c r="D93" s="16"/>
      <c r="N93" s="16"/>
      <c r="X93" s="16"/>
      <c r="AH93" s="16"/>
      <c r="AR93" s="16"/>
      <c r="BB93" s="16"/>
      <c r="BL93" s="16"/>
      <c r="BV93" s="16"/>
      <c r="CF93" s="16"/>
      <c r="CP93" s="16"/>
      <c r="CZ93" s="16"/>
      <c r="DJ93" s="16"/>
      <c r="DL93" s="17"/>
    </row>
    <row r="94" spans="4:116" ht="6.75" customHeight="1">
      <c r="D94" s="16"/>
      <c r="N94" s="16"/>
      <c r="X94" s="16"/>
      <c r="AH94" s="16"/>
      <c r="AR94" s="16"/>
      <c r="BB94" s="16"/>
      <c r="BL94" s="16"/>
      <c r="BO94" s="3"/>
      <c r="BP94" s="3"/>
      <c r="BQ94" s="3"/>
      <c r="BR94" s="3"/>
      <c r="BS94" s="3"/>
      <c r="BV94" s="16"/>
      <c r="CF94" s="16"/>
      <c r="CP94" s="16"/>
      <c r="CZ94" s="16"/>
      <c r="DJ94" s="16"/>
      <c r="DL94" s="17"/>
    </row>
    <row r="95" spans="4:116" ht="6.75" customHeight="1">
      <c r="D95" s="16"/>
      <c r="N95" s="16"/>
      <c r="X95" s="16"/>
      <c r="AH95" s="16"/>
      <c r="AR95" s="16"/>
      <c r="BB95" s="16"/>
      <c r="BL95" s="16"/>
      <c r="BN95" s="74"/>
      <c r="BO95" s="11"/>
      <c r="BP95" s="75"/>
      <c r="BQ95" s="76"/>
      <c r="BR95" s="3"/>
      <c r="BS95" s="3"/>
      <c r="BV95" s="16"/>
      <c r="CF95" s="16"/>
      <c r="CP95" s="16"/>
      <c r="CZ95" s="16"/>
      <c r="DJ95" s="16"/>
      <c r="DL95" s="17"/>
    </row>
    <row r="96" spans="4:116" ht="6.75" customHeight="1">
      <c r="D96" s="16"/>
      <c r="N96" s="16"/>
      <c r="X96" s="16"/>
      <c r="AH96" s="16"/>
      <c r="AR96" s="16"/>
      <c r="BB96" s="16"/>
      <c r="BL96" s="16"/>
      <c r="BO96" s="3"/>
      <c r="BP96" s="3"/>
      <c r="BQ96" s="3"/>
      <c r="BR96" s="3"/>
      <c r="BS96" s="3"/>
      <c r="BV96" s="16"/>
      <c r="CF96" s="16"/>
      <c r="CP96" s="16"/>
      <c r="CZ96" s="16"/>
      <c r="DJ96" s="16"/>
      <c r="DL96" s="17"/>
    </row>
    <row r="97" spans="1:116" ht="6.75" customHeight="1">
      <c r="A97" s="53"/>
      <c r="B97" s="53"/>
      <c r="C97" s="53"/>
      <c r="D97" s="66"/>
      <c r="E97" s="53"/>
      <c r="F97" s="53"/>
      <c r="G97" s="53"/>
      <c r="H97" s="53"/>
      <c r="I97" s="53"/>
      <c r="J97" s="53"/>
      <c r="K97" s="53"/>
      <c r="L97" s="53"/>
      <c r="M97" s="53"/>
      <c r="N97" s="66"/>
      <c r="O97" s="53"/>
      <c r="P97" s="53"/>
      <c r="Q97" s="53"/>
      <c r="R97" s="53"/>
      <c r="S97" s="53"/>
      <c r="T97" s="53"/>
      <c r="U97" s="53"/>
      <c r="V97" s="53"/>
      <c r="W97" s="53"/>
      <c r="X97" s="66"/>
      <c r="Y97" s="53"/>
      <c r="Z97" s="53"/>
      <c r="AA97" s="53"/>
      <c r="AB97" s="53"/>
      <c r="AC97" s="53"/>
      <c r="AD97" s="53"/>
      <c r="AE97" s="53"/>
      <c r="AF97" s="53"/>
      <c r="AG97" s="53"/>
      <c r="AH97" s="66"/>
      <c r="AI97" s="53"/>
      <c r="AJ97" s="53"/>
      <c r="AK97" s="53"/>
      <c r="AL97" s="53"/>
      <c r="AM97" s="53"/>
      <c r="AN97" s="53"/>
      <c r="AO97" s="53"/>
      <c r="AP97" s="53"/>
      <c r="AQ97" s="53"/>
      <c r="AR97" s="66"/>
      <c r="AS97" s="53"/>
      <c r="AT97" s="53"/>
      <c r="AU97" s="53"/>
      <c r="AV97" s="53"/>
      <c r="AW97" s="53"/>
      <c r="AX97" s="53"/>
      <c r="AY97" s="53"/>
      <c r="AZ97" s="53"/>
      <c r="BA97" s="53"/>
      <c r="BB97" s="66"/>
      <c r="BC97" s="53"/>
      <c r="BD97" s="53"/>
      <c r="BE97" s="53"/>
      <c r="BF97" s="53"/>
      <c r="BG97" s="53"/>
      <c r="BH97" s="53"/>
      <c r="BI97" s="53"/>
      <c r="BJ97" s="53"/>
      <c r="BK97" s="53"/>
      <c r="BL97" s="66"/>
      <c r="BM97" s="53"/>
      <c r="BN97" s="53"/>
      <c r="BO97" s="53"/>
      <c r="BP97" s="53"/>
      <c r="BQ97" s="53"/>
      <c r="BR97" s="53"/>
      <c r="BS97" s="53"/>
      <c r="BT97" s="53"/>
      <c r="BU97" s="53"/>
      <c r="BV97" s="66"/>
      <c r="BW97" s="53"/>
      <c r="BX97" s="53"/>
      <c r="BY97" s="53"/>
      <c r="BZ97" s="53"/>
      <c r="CA97" s="53"/>
      <c r="CB97" s="53"/>
      <c r="CC97" s="53"/>
      <c r="CD97" s="53"/>
      <c r="CE97" s="53"/>
      <c r="CF97" s="66"/>
      <c r="CG97" s="53"/>
      <c r="CH97" s="53"/>
      <c r="CI97" s="53"/>
      <c r="CJ97" s="53"/>
      <c r="CK97" s="53"/>
      <c r="CL97" s="53"/>
      <c r="CM97" s="53"/>
      <c r="CN97" s="53"/>
      <c r="CO97" s="53"/>
      <c r="CP97" s="66"/>
      <c r="CQ97" s="53"/>
      <c r="CR97" s="53"/>
      <c r="CS97" s="53"/>
      <c r="CT97" s="53"/>
      <c r="CU97" s="53"/>
      <c r="CV97" s="53"/>
      <c r="CW97" s="53"/>
      <c r="CX97" s="53"/>
      <c r="CY97" s="53"/>
      <c r="CZ97" s="66"/>
      <c r="DA97" s="53"/>
      <c r="DB97" s="53"/>
      <c r="DC97" s="53"/>
      <c r="DD97" s="53"/>
      <c r="DE97" s="53"/>
      <c r="DF97" s="53"/>
      <c r="DG97" s="53"/>
      <c r="DH97" s="53"/>
      <c r="DI97" s="53"/>
      <c r="DJ97" s="66"/>
      <c r="DK97" s="53"/>
      <c r="DL97" s="67"/>
    </row>
    <row r="98" spans="4:116" ht="6.75" customHeight="1">
      <c r="D98" s="16"/>
      <c r="N98" s="16"/>
      <c r="X98" s="16"/>
      <c r="AH98" s="16"/>
      <c r="AR98" s="16"/>
      <c r="BB98" s="16"/>
      <c r="BL98" s="16"/>
      <c r="BV98" s="16"/>
      <c r="CF98" s="16"/>
      <c r="CP98" s="16"/>
      <c r="CZ98" s="16"/>
      <c r="DJ98" s="16"/>
      <c r="DL98" s="17"/>
    </row>
    <row r="99" spans="4:116" ht="6.75" customHeight="1">
      <c r="D99" s="16"/>
      <c r="N99" s="16"/>
      <c r="X99" s="16"/>
      <c r="AH99" s="16"/>
      <c r="AR99" s="16"/>
      <c r="BB99" s="16"/>
      <c r="BL99" s="16"/>
      <c r="BV99" s="16"/>
      <c r="CF99" s="16"/>
      <c r="CP99" s="16"/>
      <c r="CZ99" s="16"/>
      <c r="DJ99" s="16"/>
      <c r="DL99" s="17"/>
    </row>
    <row r="100" spans="4:116" ht="6.75" customHeight="1">
      <c r="D100" s="16"/>
      <c r="N100" s="16"/>
      <c r="X100" s="16"/>
      <c r="AH100" s="16"/>
      <c r="AR100" s="16"/>
      <c r="BB100" s="16"/>
      <c r="BL100" s="16"/>
      <c r="BV100" s="16"/>
      <c r="CF100" s="16"/>
      <c r="CP100" s="16"/>
      <c r="CZ100" s="16"/>
      <c r="DJ100" s="16"/>
      <c r="DL100" s="17"/>
    </row>
    <row r="101" spans="4:116" ht="6.75" customHeight="1">
      <c r="D101" s="16"/>
      <c r="N101" s="16"/>
      <c r="X101" s="16"/>
      <c r="AH101" s="16"/>
      <c r="AR101" s="16"/>
      <c r="BB101" s="16"/>
      <c r="BL101" s="16"/>
      <c r="BV101" s="16"/>
      <c r="CF101" s="16"/>
      <c r="CP101" s="16"/>
      <c r="CZ101" s="16"/>
      <c r="DJ101" s="16"/>
      <c r="DL101" s="17"/>
    </row>
    <row r="102" spans="4:116" ht="6.75" customHeight="1">
      <c r="D102" s="16"/>
      <c r="N102" s="16"/>
      <c r="X102" s="16"/>
      <c r="AH102" s="16"/>
      <c r="AR102" s="16"/>
      <c r="BB102" s="16"/>
      <c r="BL102" s="16"/>
      <c r="BV102" s="16"/>
      <c r="CF102" s="16"/>
      <c r="CP102" s="16"/>
      <c r="CZ102" s="16"/>
      <c r="DJ102" s="16"/>
      <c r="DL102" s="17"/>
    </row>
    <row r="103" spans="4:116" ht="6.75" customHeight="1">
      <c r="D103" s="16"/>
      <c r="N103" s="16"/>
      <c r="X103" s="16"/>
      <c r="AH103" s="16"/>
      <c r="AR103" s="16"/>
      <c r="BB103" s="16"/>
      <c r="BL103" s="16"/>
      <c r="BV103" s="16"/>
      <c r="CF103" s="16"/>
      <c r="CP103" s="16"/>
      <c r="CZ103" s="16"/>
      <c r="DJ103" s="16"/>
      <c r="DL103" s="17"/>
    </row>
    <row r="104" spans="4:116" ht="6.75" customHeight="1">
      <c r="D104" s="16"/>
      <c r="N104" s="16"/>
      <c r="X104" s="16"/>
      <c r="AH104" s="16"/>
      <c r="AR104" s="16"/>
      <c r="BB104" s="16"/>
      <c r="BL104" s="16"/>
      <c r="BV104" s="16"/>
      <c r="CF104" s="16"/>
      <c r="CP104" s="16"/>
      <c r="CZ104" s="16"/>
      <c r="DJ104" s="16"/>
      <c r="DL104" s="17"/>
    </row>
    <row r="105" spans="4:116" ht="6.75" customHeight="1">
      <c r="D105" s="16"/>
      <c r="N105" s="16"/>
      <c r="X105" s="16"/>
      <c r="AH105" s="16"/>
      <c r="AR105" s="16"/>
      <c r="BB105" s="16"/>
      <c r="BL105" s="16"/>
      <c r="BV105" s="16"/>
      <c r="CF105" s="16"/>
      <c r="CP105" s="16"/>
      <c r="CZ105" s="16"/>
      <c r="DJ105" s="16"/>
      <c r="DL105" s="17"/>
    </row>
    <row r="106" spans="4:116" ht="6.75" customHeight="1">
      <c r="D106" s="16"/>
      <c r="N106" s="16"/>
      <c r="X106" s="16"/>
      <c r="AH106" s="16"/>
      <c r="AR106" s="16"/>
      <c r="BB106" s="16"/>
      <c r="BL106" s="16"/>
      <c r="BV106" s="16"/>
      <c r="CF106" s="16"/>
      <c r="CP106" s="16"/>
      <c r="CZ106" s="16"/>
      <c r="DJ106" s="16"/>
      <c r="DL106" s="17"/>
    </row>
    <row r="107" spans="4:116" ht="6.75" customHeight="1">
      <c r="D107" s="16"/>
      <c r="N107" s="16"/>
      <c r="X107" s="16"/>
      <c r="AH107" s="16"/>
      <c r="AR107" s="16"/>
      <c r="BB107" s="16"/>
      <c r="BL107" s="16"/>
      <c r="BV107" s="16"/>
      <c r="CF107" s="16"/>
      <c r="CP107" s="16"/>
      <c r="CZ107" s="16"/>
      <c r="DJ107" s="16"/>
      <c r="DL107" s="17"/>
    </row>
    <row r="108" spans="4:116" ht="6.75" customHeight="1">
      <c r="D108" s="16"/>
      <c r="N108" s="16"/>
      <c r="X108" s="16"/>
      <c r="AH108" s="16"/>
      <c r="AR108" s="16"/>
      <c r="BB108" s="16"/>
      <c r="BL108" s="16"/>
      <c r="BV108" s="16"/>
      <c r="CF108" s="16"/>
      <c r="CP108" s="16"/>
      <c r="CZ108" s="16"/>
      <c r="DJ108" s="16"/>
      <c r="DL108" s="17"/>
    </row>
    <row r="109" spans="4:116" ht="6.75" customHeight="1">
      <c r="D109" s="16"/>
      <c r="N109" s="16"/>
      <c r="X109" s="16"/>
      <c r="AH109" s="16"/>
      <c r="AR109" s="16"/>
      <c r="BB109" s="16"/>
      <c r="BL109" s="16"/>
      <c r="BV109" s="16"/>
      <c r="CF109" s="16"/>
      <c r="CP109" s="16"/>
      <c r="CZ109" s="16"/>
      <c r="DJ109" s="16"/>
      <c r="DL109" s="17"/>
    </row>
    <row r="110" spans="4:116" ht="6.75" customHeight="1">
      <c r="D110" s="16"/>
      <c r="N110" s="16"/>
      <c r="X110" s="16"/>
      <c r="AH110" s="16"/>
      <c r="AR110" s="16"/>
      <c r="BB110" s="16"/>
      <c r="BL110" s="16"/>
      <c r="BV110" s="16"/>
      <c r="CF110" s="16"/>
      <c r="CP110" s="16"/>
      <c r="CZ110" s="16"/>
      <c r="DJ110" s="16"/>
      <c r="DL110" s="17"/>
    </row>
    <row r="111" spans="4:116" ht="6.75" customHeight="1">
      <c r="D111" s="16"/>
      <c r="N111" s="16"/>
      <c r="X111" s="16"/>
      <c r="AH111" s="16"/>
      <c r="AR111" s="16"/>
      <c r="BB111" s="16"/>
      <c r="BL111" s="16"/>
      <c r="BV111" s="16"/>
      <c r="CF111" s="16"/>
      <c r="CP111" s="16"/>
      <c r="CZ111" s="16"/>
      <c r="DJ111" s="16"/>
      <c r="DL111" s="17"/>
    </row>
    <row r="112" spans="4:116" ht="6.75" customHeight="1">
      <c r="D112" s="16"/>
      <c r="N112" s="16"/>
      <c r="X112" s="16"/>
      <c r="AH112" s="16"/>
      <c r="AR112" s="16"/>
      <c r="BB112" s="16"/>
      <c r="BL112" s="16"/>
      <c r="BV112" s="16"/>
      <c r="CF112" s="16"/>
      <c r="CP112" s="16"/>
      <c r="CZ112" s="16"/>
      <c r="DJ112" s="16"/>
      <c r="DL112" s="17"/>
    </row>
    <row r="113" spans="4:116" ht="6.75" customHeight="1">
      <c r="D113" s="16"/>
      <c r="N113" s="16"/>
      <c r="X113" s="16"/>
      <c r="AH113" s="16"/>
      <c r="AR113" s="16"/>
      <c r="BB113" s="16"/>
      <c r="BL113" s="16"/>
      <c r="BV113" s="16"/>
      <c r="CF113" s="16"/>
      <c r="CP113" s="16"/>
      <c r="CZ113" s="16"/>
      <c r="DJ113" s="16"/>
      <c r="DL113" s="17"/>
    </row>
    <row r="114" spans="4:116" ht="6.75" customHeight="1">
      <c r="D114" s="16"/>
      <c r="N114" s="16"/>
      <c r="X114" s="16"/>
      <c r="AH114" s="16"/>
      <c r="AR114" s="16"/>
      <c r="BB114" s="16"/>
      <c r="BL114" s="16"/>
      <c r="BV114" s="16"/>
      <c r="CF114" s="16"/>
      <c r="CP114" s="16"/>
      <c r="CZ114" s="16"/>
      <c r="DJ114" s="16"/>
      <c r="DL114" s="17"/>
    </row>
    <row r="115" spans="4:116" ht="6.75" customHeight="1">
      <c r="D115" s="16"/>
      <c r="N115" s="16"/>
      <c r="X115" s="16"/>
      <c r="AH115" s="16"/>
      <c r="AR115" s="16"/>
      <c r="BB115" s="16"/>
      <c r="BL115" s="16"/>
      <c r="BV115" s="16"/>
      <c r="CF115" s="16"/>
      <c r="CP115" s="16"/>
      <c r="CZ115" s="16"/>
      <c r="DJ115" s="16"/>
      <c r="DL115" s="17"/>
    </row>
    <row r="116" spans="1:116" ht="6.75" customHeight="1">
      <c r="A116" s="77"/>
      <c r="B116" s="77"/>
      <c r="C116" s="77"/>
      <c r="D116" s="78"/>
      <c r="E116" s="77"/>
      <c r="F116" s="77"/>
      <c r="G116" s="77"/>
      <c r="H116" s="77"/>
      <c r="I116" s="77"/>
      <c r="J116" s="77"/>
      <c r="K116" s="77"/>
      <c r="L116" s="77"/>
      <c r="M116" s="77"/>
      <c r="N116" s="78"/>
      <c r="O116" s="77"/>
      <c r="P116" s="77"/>
      <c r="Q116" s="77"/>
      <c r="R116" s="77"/>
      <c r="S116" s="77"/>
      <c r="T116" s="77"/>
      <c r="U116" s="77"/>
      <c r="V116" s="77"/>
      <c r="W116" s="77"/>
      <c r="X116" s="78"/>
      <c r="Y116" s="77"/>
      <c r="Z116" s="77"/>
      <c r="AA116" s="77"/>
      <c r="AB116" s="77"/>
      <c r="AC116" s="77"/>
      <c r="AD116" s="77"/>
      <c r="AE116" s="77"/>
      <c r="AF116" s="77"/>
      <c r="AG116" s="77"/>
      <c r="AH116" s="78"/>
      <c r="AI116" s="77"/>
      <c r="AJ116" s="77"/>
      <c r="AK116" s="77"/>
      <c r="AL116" s="77"/>
      <c r="AM116" s="77"/>
      <c r="AN116" s="77"/>
      <c r="AO116" s="77"/>
      <c r="AP116" s="77"/>
      <c r="AQ116" s="77"/>
      <c r="AR116" s="78"/>
      <c r="AS116" s="77"/>
      <c r="AT116" s="77"/>
      <c r="AU116" s="77"/>
      <c r="AV116" s="77"/>
      <c r="AW116" s="77"/>
      <c r="AX116" s="77"/>
      <c r="AY116" s="77"/>
      <c r="AZ116" s="77"/>
      <c r="BA116" s="77"/>
      <c r="BB116" s="78"/>
      <c r="BC116" s="77"/>
      <c r="BD116" s="77"/>
      <c r="BE116" s="77"/>
      <c r="BF116" s="77"/>
      <c r="BG116" s="77"/>
      <c r="BH116" s="77"/>
      <c r="BI116" s="77"/>
      <c r="BJ116" s="77"/>
      <c r="BK116" s="77"/>
      <c r="BL116" s="78"/>
      <c r="BM116" s="77"/>
      <c r="BN116" s="77"/>
      <c r="BO116" s="77"/>
      <c r="BP116" s="77"/>
      <c r="BQ116" s="77"/>
      <c r="BR116" s="77"/>
      <c r="BS116" s="77"/>
      <c r="BT116" s="77"/>
      <c r="BU116" s="77"/>
      <c r="BV116" s="78"/>
      <c r="BW116" s="77"/>
      <c r="BX116" s="77"/>
      <c r="BY116" s="77"/>
      <c r="BZ116" s="77"/>
      <c r="CA116" s="77"/>
      <c r="CB116" s="77"/>
      <c r="CC116" s="77"/>
      <c r="CD116" s="77"/>
      <c r="CE116" s="77"/>
      <c r="CF116" s="78"/>
      <c r="CG116" s="77"/>
      <c r="CH116" s="77"/>
      <c r="CI116" s="77"/>
      <c r="CJ116" s="77"/>
      <c r="CK116" s="77"/>
      <c r="CL116" s="77"/>
      <c r="CM116" s="77"/>
      <c r="CN116" s="77"/>
      <c r="CO116" s="77"/>
      <c r="CP116" s="78"/>
      <c r="CQ116" s="77"/>
      <c r="CR116" s="77"/>
      <c r="CS116" s="77"/>
      <c r="CT116" s="77"/>
      <c r="CU116" s="77"/>
      <c r="CV116" s="77"/>
      <c r="CW116" s="77"/>
      <c r="CX116" s="77"/>
      <c r="CY116" s="77"/>
      <c r="CZ116" s="78"/>
      <c r="DA116" s="77"/>
      <c r="DB116" s="77"/>
      <c r="DC116" s="77"/>
      <c r="DD116" s="77"/>
      <c r="DE116" s="77"/>
      <c r="DF116" s="77"/>
      <c r="DG116" s="77"/>
      <c r="DH116" s="77"/>
      <c r="DI116" s="77"/>
      <c r="DJ116" s="78"/>
      <c r="DK116" s="77"/>
      <c r="DL116" s="79"/>
    </row>
    <row r="117" spans="4:116" ht="6.75" customHeight="1">
      <c r="D117" s="16"/>
      <c r="N117" s="16"/>
      <c r="X117" s="16"/>
      <c r="AH117" s="16"/>
      <c r="AR117" s="16"/>
      <c r="BB117" s="16"/>
      <c r="BL117" s="16"/>
      <c r="BV117" s="16"/>
      <c r="CF117" s="16"/>
      <c r="CP117" s="16"/>
      <c r="CZ117" s="16"/>
      <c r="DJ117" s="16"/>
      <c r="DL117" s="17"/>
    </row>
    <row r="118" spans="4:116" ht="6.75" customHeight="1">
      <c r="D118" s="16"/>
      <c r="N118" s="16"/>
      <c r="X118" s="16"/>
      <c r="AH118" s="16"/>
      <c r="AR118" s="16"/>
      <c r="BB118" s="16"/>
      <c r="BL118" s="16"/>
      <c r="BV118" s="16"/>
      <c r="CF118" s="16"/>
      <c r="CP118" s="16"/>
      <c r="CZ118" s="16"/>
      <c r="DJ118" s="16"/>
      <c r="DL118" s="17"/>
    </row>
    <row r="119" spans="4:116" ht="6.75" customHeight="1">
      <c r="D119" s="16"/>
      <c r="N119" s="16"/>
      <c r="X119" s="16"/>
      <c r="AH119" s="16"/>
      <c r="AR119" s="16"/>
      <c r="BB119" s="16"/>
      <c r="BL119" s="16"/>
      <c r="BV119" s="16"/>
      <c r="CF119" s="16"/>
      <c r="CP119" s="16"/>
      <c r="CZ119" s="16"/>
      <c r="DJ119" s="16"/>
      <c r="DL119" s="17"/>
    </row>
    <row r="120" spans="4:116" ht="6.75" customHeight="1">
      <c r="D120" s="16"/>
      <c r="N120" s="16"/>
      <c r="X120" s="16"/>
      <c r="AH120" s="16"/>
      <c r="AR120" s="16"/>
      <c r="BB120" s="16"/>
      <c r="BL120" s="16"/>
      <c r="BV120" s="16"/>
      <c r="CF120" s="16"/>
      <c r="CP120" s="16"/>
      <c r="CZ120" s="16"/>
      <c r="DJ120" s="16"/>
      <c r="DL120" s="17"/>
    </row>
    <row r="121" spans="4:116" ht="6.75" customHeight="1">
      <c r="D121" s="16"/>
      <c r="N121" s="16"/>
      <c r="X121" s="16"/>
      <c r="AH121" s="16"/>
      <c r="AR121" s="16"/>
      <c r="BB121" s="16"/>
      <c r="BL121" s="16"/>
      <c r="BV121" s="16"/>
      <c r="CF121" s="16"/>
      <c r="CP121" s="16"/>
      <c r="CZ121" s="16"/>
      <c r="DJ121" s="16"/>
      <c r="DL121" s="17"/>
    </row>
    <row r="122" spans="4:116" ht="6.75" customHeight="1">
      <c r="D122" s="16"/>
      <c r="N122" s="16"/>
      <c r="X122" s="16"/>
      <c r="AH122" s="16"/>
      <c r="AR122" s="16"/>
      <c r="BB122" s="16"/>
      <c r="BL122" s="16"/>
      <c r="BV122" s="16"/>
      <c r="CF122" s="16"/>
      <c r="CP122" s="16"/>
      <c r="CZ122" s="16"/>
      <c r="DJ122" s="16"/>
      <c r="DL122" s="17"/>
    </row>
    <row r="123" spans="4:116" ht="6.75" customHeight="1">
      <c r="D123" s="16"/>
      <c r="N123" s="16"/>
      <c r="X123" s="16"/>
      <c r="AH123" s="16"/>
      <c r="AR123" s="16"/>
      <c r="BB123" s="16"/>
      <c r="BL123" s="16"/>
      <c r="BV123" s="16"/>
      <c r="CF123" s="16"/>
      <c r="CP123" s="16"/>
      <c r="CZ123" s="16"/>
      <c r="DJ123" s="16"/>
      <c r="DL123" s="17"/>
    </row>
    <row r="124" spans="4:116" ht="6.75" customHeight="1">
      <c r="D124" s="16"/>
      <c r="N124" s="16"/>
      <c r="X124" s="16"/>
      <c r="AH124" s="16"/>
      <c r="AR124" s="16"/>
      <c r="BB124" s="16"/>
      <c r="BL124" s="16"/>
      <c r="BV124" s="16"/>
      <c r="CF124" s="16"/>
      <c r="CP124" s="16"/>
      <c r="CZ124" s="16"/>
      <c r="DJ124" s="16"/>
      <c r="DL124" s="17"/>
    </row>
    <row r="125" spans="4:116" ht="6.75" customHeight="1">
      <c r="D125" s="16"/>
      <c r="N125" s="16"/>
      <c r="X125" s="16"/>
      <c r="AH125" s="16"/>
      <c r="AR125" s="16"/>
      <c r="BB125" s="16"/>
      <c r="BL125" s="16"/>
      <c r="BV125" s="16"/>
      <c r="CF125" s="16"/>
      <c r="CP125" s="16"/>
      <c r="CZ125" s="16"/>
      <c r="DJ125" s="16"/>
      <c r="DL125" s="17"/>
    </row>
    <row r="126" spans="4:116" ht="6.75" customHeight="1">
      <c r="D126" s="16"/>
      <c r="N126" s="16"/>
      <c r="X126" s="16"/>
      <c r="AH126" s="16"/>
      <c r="AR126" s="16"/>
      <c r="BB126" s="16"/>
      <c r="BL126" s="16"/>
      <c r="BV126" s="16"/>
      <c r="CF126" s="16"/>
      <c r="CP126" s="16"/>
      <c r="CZ126" s="16"/>
      <c r="DJ126" s="16"/>
      <c r="DL126" s="17"/>
    </row>
    <row r="127" spans="4:116" ht="6.75" customHeight="1">
      <c r="D127" s="16"/>
      <c r="N127" s="16"/>
      <c r="X127" s="16"/>
      <c r="AH127" s="16"/>
      <c r="AR127" s="16"/>
      <c r="BB127" s="16"/>
      <c r="BL127" s="16"/>
      <c r="BV127" s="16"/>
      <c r="CF127" s="16"/>
      <c r="CP127" s="16"/>
      <c r="CZ127" s="16"/>
      <c r="DJ127" s="16"/>
      <c r="DL127" s="17"/>
    </row>
    <row r="128" spans="4:116" ht="6.75" customHeight="1">
      <c r="D128" s="16"/>
      <c r="N128" s="16"/>
      <c r="X128" s="16"/>
      <c r="AH128" s="16"/>
      <c r="AR128" s="16"/>
      <c r="BB128" s="16"/>
      <c r="BL128" s="16"/>
      <c r="BV128" s="16"/>
      <c r="CF128" s="16"/>
      <c r="CP128" s="16"/>
      <c r="CZ128" s="16"/>
      <c r="DJ128" s="16"/>
      <c r="DL128" s="17"/>
    </row>
    <row r="129" spans="4:116" ht="6.75" customHeight="1">
      <c r="D129" s="16"/>
      <c r="N129" s="16"/>
      <c r="X129" s="16"/>
      <c r="AH129" s="16"/>
      <c r="AR129" s="16"/>
      <c r="BB129" s="16"/>
      <c r="BL129" s="16"/>
      <c r="BV129" s="16"/>
      <c r="CF129" s="16"/>
      <c r="CP129" s="16"/>
      <c r="CZ129" s="16"/>
      <c r="DJ129" s="16"/>
      <c r="DL129" s="17"/>
    </row>
    <row r="130" spans="4:116" ht="6.75" customHeight="1">
      <c r="D130" s="16"/>
      <c r="N130" s="16"/>
      <c r="X130" s="16"/>
      <c r="AH130" s="16"/>
      <c r="AR130" s="16"/>
      <c r="BB130" s="16"/>
      <c r="BL130" s="16"/>
      <c r="BV130" s="16"/>
      <c r="CF130" s="16"/>
      <c r="CP130" s="16"/>
      <c r="CZ130" s="16"/>
      <c r="DJ130" s="16"/>
      <c r="DL130" s="17"/>
    </row>
    <row r="131" spans="4:116" ht="6.75" customHeight="1">
      <c r="D131" s="16"/>
      <c r="N131" s="16"/>
      <c r="X131" s="16"/>
      <c r="AH131" s="16"/>
      <c r="AR131" s="16"/>
      <c r="BB131" s="16"/>
      <c r="BL131" s="16"/>
      <c r="BV131" s="16"/>
      <c r="CF131" s="16"/>
      <c r="CP131" s="16"/>
      <c r="CZ131" s="16"/>
      <c r="DJ131" s="16"/>
      <c r="DL131" s="17"/>
    </row>
    <row r="132" spans="4:116" ht="6.75" customHeight="1">
      <c r="D132" s="16"/>
      <c r="N132" s="16"/>
      <c r="X132" s="16"/>
      <c r="AH132" s="16"/>
      <c r="AR132" s="16"/>
      <c r="BB132" s="16"/>
      <c r="BL132" s="16"/>
      <c r="BV132" s="16"/>
      <c r="CF132" s="16"/>
      <c r="CP132" s="16"/>
      <c r="CZ132" s="16"/>
      <c r="DJ132" s="16"/>
      <c r="DL132" s="17"/>
    </row>
    <row r="133" spans="4:116" ht="6.75" customHeight="1">
      <c r="D133" s="16"/>
      <c r="N133" s="16"/>
      <c r="X133" s="16"/>
      <c r="AH133" s="16"/>
      <c r="AR133" s="16"/>
      <c r="BB133" s="16"/>
      <c r="BL133" s="16"/>
      <c r="BV133" s="16"/>
      <c r="CF133" s="16"/>
      <c r="CP133" s="16"/>
      <c r="CZ133" s="16"/>
      <c r="DJ133" s="16"/>
      <c r="DL133" s="17"/>
    </row>
    <row r="134" spans="4:116" ht="6.75" customHeight="1">
      <c r="D134" s="16"/>
      <c r="N134" s="16"/>
      <c r="X134" s="16"/>
      <c r="AH134" s="16"/>
      <c r="AR134" s="16"/>
      <c r="BB134" s="16"/>
      <c r="BL134" s="16"/>
      <c r="BV134" s="16"/>
      <c r="CF134" s="16"/>
      <c r="CP134" s="16"/>
      <c r="CZ134" s="16"/>
      <c r="DJ134" s="16"/>
      <c r="DL134" s="17"/>
    </row>
    <row r="135" spans="1:116" ht="6.75" customHeight="1">
      <c r="A135" s="77"/>
      <c r="B135" s="77"/>
      <c r="C135" s="77"/>
      <c r="D135" s="78"/>
      <c r="E135" s="77"/>
      <c r="F135" s="77"/>
      <c r="G135" s="77"/>
      <c r="H135" s="77"/>
      <c r="I135" s="77"/>
      <c r="J135" s="77"/>
      <c r="K135" s="77"/>
      <c r="L135" s="77"/>
      <c r="M135" s="77"/>
      <c r="N135" s="78"/>
      <c r="O135" s="77"/>
      <c r="P135" s="77"/>
      <c r="Q135" s="77"/>
      <c r="R135" s="77"/>
      <c r="S135" s="77"/>
      <c r="T135" s="77"/>
      <c r="U135" s="77"/>
      <c r="V135" s="77"/>
      <c r="W135" s="77"/>
      <c r="X135" s="78"/>
      <c r="Y135" s="77"/>
      <c r="Z135" s="77"/>
      <c r="AA135" s="77"/>
      <c r="AB135" s="77"/>
      <c r="AC135" s="77"/>
      <c r="AD135" s="77"/>
      <c r="AE135" s="77"/>
      <c r="AF135" s="77"/>
      <c r="AG135" s="77"/>
      <c r="AH135" s="78"/>
      <c r="AI135" s="77"/>
      <c r="AJ135" s="77"/>
      <c r="AK135" s="77"/>
      <c r="AL135" s="77"/>
      <c r="AM135" s="77"/>
      <c r="AN135" s="77"/>
      <c r="AO135" s="77"/>
      <c r="AP135" s="77"/>
      <c r="AQ135" s="77"/>
      <c r="AR135" s="78"/>
      <c r="AS135" s="77"/>
      <c r="AT135" s="77"/>
      <c r="AU135" s="77"/>
      <c r="AV135" s="77"/>
      <c r="AW135" s="77"/>
      <c r="AX135" s="77"/>
      <c r="AY135" s="77"/>
      <c r="AZ135" s="77"/>
      <c r="BA135" s="77"/>
      <c r="BB135" s="78"/>
      <c r="BC135" s="77"/>
      <c r="BD135" s="77"/>
      <c r="BE135" s="77"/>
      <c r="BF135" s="77"/>
      <c r="BG135" s="77"/>
      <c r="BH135" s="77"/>
      <c r="BI135" s="77"/>
      <c r="BJ135" s="77"/>
      <c r="BK135" s="77"/>
      <c r="BL135" s="78"/>
      <c r="BM135" s="77"/>
      <c r="BN135" s="77"/>
      <c r="BO135" s="77"/>
      <c r="BP135" s="77"/>
      <c r="BQ135" s="77"/>
      <c r="BR135" s="77"/>
      <c r="BS135" s="77"/>
      <c r="BT135" s="77"/>
      <c r="BU135" s="77"/>
      <c r="BV135" s="78"/>
      <c r="BW135" s="77"/>
      <c r="BX135" s="77"/>
      <c r="BY135" s="77"/>
      <c r="BZ135" s="77"/>
      <c r="CA135" s="77"/>
      <c r="CB135" s="77"/>
      <c r="CC135" s="77"/>
      <c r="CD135" s="77"/>
      <c r="CE135" s="77"/>
      <c r="CF135" s="78"/>
      <c r="CG135" s="77"/>
      <c r="CH135" s="77"/>
      <c r="CI135" s="77"/>
      <c r="CJ135" s="77"/>
      <c r="CK135" s="77"/>
      <c r="CL135" s="77"/>
      <c r="CM135" s="77"/>
      <c r="CN135" s="77"/>
      <c r="CO135" s="77"/>
      <c r="CP135" s="78"/>
      <c r="CQ135" s="77"/>
      <c r="CR135" s="77"/>
      <c r="CS135" s="77"/>
      <c r="CT135" s="77"/>
      <c r="CU135" s="77"/>
      <c r="CV135" s="77"/>
      <c r="CW135" s="77"/>
      <c r="CX135" s="77"/>
      <c r="CY135" s="77"/>
      <c r="CZ135" s="78"/>
      <c r="DA135" s="77"/>
      <c r="DB135" s="77"/>
      <c r="DC135" s="77"/>
      <c r="DD135" s="77"/>
      <c r="DE135" s="77"/>
      <c r="DF135" s="77"/>
      <c r="DG135" s="77"/>
      <c r="DH135" s="77"/>
      <c r="DI135" s="77"/>
      <c r="DJ135" s="78"/>
      <c r="DK135" s="77"/>
      <c r="DL135" s="79"/>
    </row>
    <row r="136" spans="4:116" ht="6.75" customHeight="1">
      <c r="D136" s="16"/>
      <c r="N136" s="16"/>
      <c r="X136" s="16"/>
      <c r="AH136" s="16"/>
      <c r="AR136" s="16"/>
      <c r="BB136" s="16"/>
      <c r="BL136" s="16"/>
      <c r="BV136" s="16"/>
      <c r="CF136" s="16"/>
      <c r="CP136" s="16"/>
      <c r="CZ136" s="16"/>
      <c r="DJ136" s="16"/>
      <c r="DL136" s="17"/>
    </row>
    <row r="137" spans="4:116" ht="6.75" customHeight="1">
      <c r="D137" s="16"/>
      <c r="N137" s="16"/>
      <c r="X137" s="16"/>
      <c r="AH137" s="16"/>
      <c r="AR137" s="16"/>
      <c r="BB137" s="16"/>
      <c r="BL137" s="16"/>
      <c r="BV137" s="16"/>
      <c r="CF137" s="16"/>
      <c r="CP137" s="16"/>
      <c r="CZ137" s="16"/>
      <c r="DJ137" s="16"/>
      <c r="DL137" s="17"/>
    </row>
    <row r="138" spans="4:116" ht="6.75" customHeight="1">
      <c r="D138" s="16"/>
      <c r="N138" s="16"/>
      <c r="X138" s="16"/>
      <c r="AH138" s="16"/>
      <c r="AR138" s="16"/>
      <c r="BB138" s="16"/>
      <c r="BL138" s="16"/>
      <c r="BV138" s="16"/>
      <c r="CF138" s="16"/>
      <c r="CP138" s="16"/>
      <c r="CZ138" s="16"/>
      <c r="DJ138" s="16"/>
      <c r="DL138" s="17"/>
    </row>
    <row r="139" spans="4:116" ht="6.75" customHeight="1">
      <c r="D139" s="16"/>
      <c r="N139" s="16"/>
      <c r="X139" s="16"/>
      <c r="AH139" s="16"/>
      <c r="AR139" s="16"/>
      <c r="BB139" s="16"/>
      <c r="BL139" s="16"/>
      <c r="BV139" s="16"/>
      <c r="CF139" s="16"/>
      <c r="CP139" s="16"/>
      <c r="CZ139" s="16"/>
      <c r="DJ139" s="16"/>
      <c r="DL139" s="17"/>
    </row>
    <row r="140" spans="4:116" ht="6.75" customHeight="1">
      <c r="D140" s="16"/>
      <c r="N140" s="16"/>
      <c r="X140" s="16"/>
      <c r="AH140" s="16"/>
      <c r="AR140" s="16"/>
      <c r="BB140" s="16"/>
      <c r="BL140" s="16"/>
      <c r="BV140" s="16"/>
      <c r="CF140" s="16"/>
      <c r="CP140" s="16"/>
      <c r="CZ140" s="16"/>
      <c r="DJ140" s="16"/>
      <c r="DL140" s="17"/>
    </row>
    <row r="141" spans="4:116" ht="6.75" customHeight="1">
      <c r="D141" s="16"/>
      <c r="N141" s="16"/>
      <c r="X141" s="16"/>
      <c r="AH141" s="16"/>
      <c r="AR141" s="16"/>
      <c r="BB141" s="16"/>
      <c r="BL141" s="16"/>
      <c r="BV141" s="16"/>
      <c r="CF141" s="16"/>
      <c r="CP141" s="16"/>
      <c r="CZ141" s="16"/>
      <c r="DJ141" s="16"/>
      <c r="DL141" s="17"/>
    </row>
    <row r="142" spans="4:116" ht="6.75" customHeight="1">
      <c r="D142" s="16"/>
      <c r="N142" s="16"/>
      <c r="X142" s="16"/>
      <c r="AH142" s="16"/>
      <c r="AR142" s="16"/>
      <c r="BB142" s="16"/>
      <c r="BL142" s="16"/>
      <c r="BV142" s="16"/>
      <c r="CF142" s="16"/>
      <c r="CP142" s="16"/>
      <c r="CZ142" s="16"/>
      <c r="DJ142" s="16"/>
      <c r="DL142" s="17"/>
    </row>
    <row r="143" spans="4:116" ht="6.75" customHeight="1">
      <c r="D143" s="16"/>
      <c r="N143" s="16"/>
      <c r="X143" s="16"/>
      <c r="AH143" s="16"/>
      <c r="AR143" s="16"/>
      <c r="BB143" s="16"/>
      <c r="BL143" s="16"/>
      <c r="BV143" s="16"/>
      <c r="CF143" s="16"/>
      <c r="CP143" s="16"/>
      <c r="CZ143" s="16"/>
      <c r="DJ143" s="16"/>
      <c r="DL143" s="17"/>
    </row>
    <row r="144" spans="4:116" ht="6.75" customHeight="1">
      <c r="D144" s="16"/>
      <c r="N144" s="16"/>
      <c r="X144" s="16"/>
      <c r="AH144" s="16"/>
      <c r="AR144" s="16"/>
      <c r="BB144" s="16"/>
      <c r="BL144" s="16"/>
      <c r="BV144" s="16"/>
      <c r="CF144" s="16"/>
      <c r="CP144" s="16"/>
      <c r="CZ144" s="16"/>
      <c r="DJ144" s="16"/>
      <c r="DL144" s="17"/>
    </row>
    <row r="145" spans="4:116" ht="6.75" customHeight="1">
      <c r="D145" s="16"/>
      <c r="N145" s="16"/>
      <c r="X145" s="16"/>
      <c r="AH145" s="16"/>
      <c r="AR145" s="16"/>
      <c r="BB145" s="16"/>
      <c r="BL145" s="16"/>
      <c r="BV145" s="16"/>
      <c r="CF145" s="16"/>
      <c r="CP145" s="16"/>
      <c r="CZ145" s="16"/>
      <c r="DJ145" s="16"/>
      <c r="DL145" s="17"/>
    </row>
    <row r="146" spans="4:116" ht="6.75" customHeight="1">
      <c r="D146" s="16"/>
      <c r="N146" s="16"/>
      <c r="X146" s="16"/>
      <c r="AH146" s="16"/>
      <c r="AR146" s="16"/>
      <c r="BB146" s="16"/>
      <c r="BL146" s="16"/>
      <c r="BV146" s="16"/>
      <c r="CF146" s="16"/>
      <c r="CP146" s="16"/>
      <c r="CZ146" s="16"/>
      <c r="DJ146" s="16"/>
      <c r="DL146" s="17"/>
    </row>
    <row r="147" spans="4:116" ht="6.75" customHeight="1">
      <c r="D147" s="16"/>
      <c r="N147" s="16"/>
      <c r="X147" s="16"/>
      <c r="AH147" s="16"/>
      <c r="AR147" s="16"/>
      <c r="BB147" s="16"/>
      <c r="BL147" s="16"/>
      <c r="BV147" s="16"/>
      <c r="CF147" s="16"/>
      <c r="CP147" s="16"/>
      <c r="CZ147" s="16"/>
      <c r="DJ147" s="16"/>
      <c r="DL147" s="17"/>
    </row>
    <row r="148" spans="4:116" ht="6.75" customHeight="1">
      <c r="D148" s="16"/>
      <c r="N148" s="16"/>
      <c r="X148" s="16"/>
      <c r="AH148" s="16"/>
      <c r="AR148" s="16"/>
      <c r="BB148" s="16"/>
      <c r="BL148" s="16"/>
      <c r="BV148" s="16"/>
      <c r="CF148" s="16"/>
      <c r="CP148" s="16"/>
      <c r="CZ148" s="16"/>
      <c r="DJ148" s="16"/>
      <c r="DL148" s="17"/>
    </row>
    <row r="149" spans="4:116" ht="6.75" customHeight="1">
      <c r="D149" s="16"/>
      <c r="N149" s="16"/>
      <c r="X149" s="16"/>
      <c r="AH149" s="16"/>
      <c r="AR149" s="16"/>
      <c r="BB149" s="16"/>
      <c r="BL149" s="16"/>
      <c r="BV149" s="16"/>
      <c r="CF149" s="16"/>
      <c r="CP149" s="16"/>
      <c r="CZ149" s="16"/>
      <c r="DJ149" s="16"/>
      <c r="DL149" s="17"/>
    </row>
    <row r="150" spans="4:116" ht="6.75" customHeight="1">
      <c r="D150" s="16"/>
      <c r="N150" s="16"/>
      <c r="X150" s="16"/>
      <c r="AH150" s="16"/>
      <c r="AR150" s="16"/>
      <c r="BB150" s="16"/>
      <c r="BL150" s="16"/>
      <c r="BV150" s="16"/>
      <c r="CF150" s="16"/>
      <c r="CP150" s="16"/>
      <c r="CZ150" s="16"/>
      <c r="DJ150" s="16"/>
      <c r="DL150" s="17"/>
    </row>
    <row r="151" spans="4:116" ht="6.75" customHeight="1">
      <c r="D151" s="16"/>
      <c r="N151" s="16"/>
      <c r="X151" s="16"/>
      <c r="AH151" s="16"/>
      <c r="AR151" s="16"/>
      <c r="BB151" s="16"/>
      <c r="BL151" s="16"/>
      <c r="BV151" s="16"/>
      <c r="CF151" s="16"/>
      <c r="CP151" s="16"/>
      <c r="CZ151" s="16"/>
      <c r="DJ151" s="16"/>
      <c r="DL151" s="17"/>
    </row>
    <row r="152" spans="4:116" ht="6.75" customHeight="1">
      <c r="D152" s="16"/>
      <c r="N152" s="16"/>
      <c r="X152" s="16"/>
      <c r="AH152" s="16"/>
      <c r="AR152" s="16"/>
      <c r="BB152" s="16"/>
      <c r="BL152" s="16"/>
      <c r="BV152" s="16"/>
      <c r="CF152" s="16"/>
      <c r="CP152" s="16"/>
      <c r="CZ152" s="16"/>
      <c r="DJ152" s="16"/>
      <c r="DL152" s="17"/>
    </row>
    <row r="153" spans="4:116" ht="6.75" customHeight="1">
      <c r="D153" s="16"/>
      <c r="N153" s="16"/>
      <c r="X153" s="16"/>
      <c r="AH153" s="16"/>
      <c r="AR153" s="16"/>
      <c r="BB153" s="16"/>
      <c r="BL153" s="16"/>
      <c r="BV153" s="16"/>
      <c r="CF153" s="16"/>
      <c r="CP153" s="16"/>
      <c r="CZ153" s="16"/>
      <c r="DJ153" s="16"/>
      <c r="DL153" s="17"/>
    </row>
    <row r="154" spans="1:116" ht="6.75" customHeight="1">
      <c r="A154" s="77"/>
      <c r="B154" s="77"/>
      <c r="C154" s="77"/>
      <c r="D154" s="78"/>
      <c r="E154" s="77"/>
      <c r="F154" s="77"/>
      <c r="G154" s="77"/>
      <c r="H154" s="77"/>
      <c r="I154" s="77"/>
      <c r="J154" s="77"/>
      <c r="K154" s="77"/>
      <c r="L154" s="77"/>
      <c r="M154" s="77"/>
      <c r="N154" s="78"/>
      <c r="O154" s="77"/>
      <c r="P154" s="77"/>
      <c r="Q154" s="77"/>
      <c r="R154" s="77"/>
      <c r="S154" s="77"/>
      <c r="T154" s="77"/>
      <c r="U154" s="77"/>
      <c r="V154" s="77"/>
      <c r="W154" s="77"/>
      <c r="X154" s="78"/>
      <c r="Y154" s="77"/>
      <c r="Z154" s="77"/>
      <c r="AA154" s="77"/>
      <c r="AB154" s="77"/>
      <c r="AC154" s="77"/>
      <c r="AD154" s="77"/>
      <c r="AE154" s="77"/>
      <c r="AF154" s="77"/>
      <c r="AG154" s="77"/>
      <c r="AH154" s="78"/>
      <c r="AI154" s="77"/>
      <c r="AJ154" s="77"/>
      <c r="AK154" s="77"/>
      <c r="AL154" s="77"/>
      <c r="AM154" s="77"/>
      <c r="AN154" s="77"/>
      <c r="AO154" s="77"/>
      <c r="AP154" s="77"/>
      <c r="AQ154" s="77"/>
      <c r="AR154" s="78"/>
      <c r="AS154" s="77"/>
      <c r="AT154" s="77"/>
      <c r="AU154" s="77"/>
      <c r="AV154" s="77"/>
      <c r="AW154" s="77"/>
      <c r="AX154" s="77"/>
      <c r="AY154" s="77"/>
      <c r="AZ154" s="77"/>
      <c r="BA154" s="77"/>
      <c r="BB154" s="78"/>
      <c r="BC154" s="77"/>
      <c r="BD154" s="77"/>
      <c r="BE154" s="77"/>
      <c r="BF154" s="77"/>
      <c r="BG154" s="77"/>
      <c r="BH154" s="77"/>
      <c r="BI154" s="77"/>
      <c r="BJ154" s="77"/>
      <c r="BK154" s="77"/>
      <c r="BL154" s="78"/>
      <c r="BM154" s="77"/>
      <c r="BN154" s="77"/>
      <c r="BO154" s="77"/>
      <c r="BP154" s="77"/>
      <c r="BQ154" s="77"/>
      <c r="BR154" s="77"/>
      <c r="BS154" s="77"/>
      <c r="BT154" s="77"/>
      <c r="BU154" s="77"/>
      <c r="BV154" s="78"/>
      <c r="BW154" s="77"/>
      <c r="BX154" s="77"/>
      <c r="BY154" s="77"/>
      <c r="BZ154" s="77"/>
      <c r="CA154" s="77"/>
      <c r="CB154" s="77"/>
      <c r="CC154" s="77"/>
      <c r="CD154" s="77"/>
      <c r="CE154" s="77"/>
      <c r="CF154" s="78"/>
      <c r="CG154" s="77"/>
      <c r="CH154" s="77"/>
      <c r="CI154" s="77"/>
      <c r="CJ154" s="77"/>
      <c r="CK154" s="77"/>
      <c r="CL154" s="77"/>
      <c r="CM154" s="77"/>
      <c r="CN154" s="77"/>
      <c r="CO154" s="77"/>
      <c r="CP154" s="78"/>
      <c r="CQ154" s="77"/>
      <c r="CR154" s="77"/>
      <c r="CS154" s="77"/>
      <c r="CT154" s="77"/>
      <c r="CU154" s="77"/>
      <c r="CV154" s="77"/>
      <c r="CW154" s="77"/>
      <c r="CX154" s="77"/>
      <c r="CY154" s="77"/>
      <c r="CZ154" s="78"/>
      <c r="DA154" s="77"/>
      <c r="DB154" s="77"/>
      <c r="DC154" s="77"/>
      <c r="DD154" s="77"/>
      <c r="DE154" s="77"/>
      <c r="DF154" s="77"/>
      <c r="DG154" s="77"/>
      <c r="DH154" s="77"/>
      <c r="DI154" s="77"/>
      <c r="DJ154" s="78"/>
      <c r="DK154" s="77"/>
      <c r="DL154" s="79"/>
    </row>
    <row r="155" spans="4:116" ht="6.75" customHeight="1">
      <c r="D155" s="16"/>
      <c r="N155" s="16"/>
      <c r="X155" s="16"/>
      <c r="AH155" s="16"/>
      <c r="AR155" s="16"/>
      <c r="BB155" s="16"/>
      <c r="BL155" s="16"/>
      <c r="BV155" s="16"/>
      <c r="CF155" s="16"/>
      <c r="CP155" s="16"/>
      <c r="CZ155" s="16"/>
      <c r="DJ155" s="16"/>
      <c r="DL155" s="17"/>
    </row>
    <row r="156" spans="4:116" ht="6.75" customHeight="1">
      <c r="D156" s="16"/>
      <c r="N156" s="16"/>
      <c r="X156" s="16"/>
      <c r="AH156" s="16"/>
      <c r="AR156" s="16"/>
      <c r="BB156" s="16"/>
      <c r="BL156" s="16"/>
      <c r="BV156" s="16"/>
      <c r="CF156" s="16"/>
      <c r="CP156" s="16"/>
      <c r="CZ156" s="16"/>
      <c r="DJ156" s="16"/>
      <c r="DL156" s="17"/>
    </row>
    <row r="157" spans="4:116" ht="6.75" customHeight="1">
      <c r="D157" s="16"/>
      <c r="N157" s="16"/>
      <c r="X157" s="16"/>
      <c r="AH157" s="16"/>
      <c r="AR157" s="16"/>
      <c r="BB157" s="16"/>
      <c r="BL157" s="16"/>
      <c r="BV157" s="16"/>
      <c r="CF157" s="16"/>
      <c r="CP157" s="16"/>
      <c r="CZ157" s="16"/>
      <c r="DJ157" s="16"/>
      <c r="DL157" s="17"/>
    </row>
    <row r="158" spans="4:116" ht="6.75" customHeight="1">
      <c r="D158" s="16"/>
      <c r="N158" s="16"/>
      <c r="X158" s="16"/>
      <c r="AH158" s="16"/>
      <c r="AR158" s="16"/>
      <c r="BB158" s="16"/>
      <c r="BL158" s="16"/>
      <c r="BV158" s="16"/>
      <c r="CF158" s="16"/>
      <c r="CP158" s="16"/>
      <c r="CZ158" s="16"/>
      <c r="DJ158" s="16"/>
      <c r="DL158" s="17"/>
    </row>
    <row r="159" spans="4:116" ht="6.75" customHeight="1">
      <c r="D159" s="16"/>
      <c r="N159" s="16"/>
      <c r="X159" s="16"/>
      <c r="AH159" s="16"/>
      <c r="AR159" s="16"/>
      <c r="BB159" s="16"/>
      <c r="BL159" s="16"/>
      <c r="BV159" s="16"/>
      <c r="CF159" s="16"/>
      <c r="CP159" s="16"/>
      <c r="CZ159" s="16"/>
      <c r="DJ159" s="16"/>
      <c r="DL159" s="17"/>
    </row>
    <row r="160" spans="4:116" ht="6.75" customHeight="1">
      <c r="D160" s="16"/>
      <c r="N160" s="16"/>
      <c r="X160" s="16"/>
      <c r="AH160" s="16"/>
      <c r="AR160" s="16"/>
      <c r="BB160" s="16"/>
      <c r="BL160" s="16"/>
      <c r="BV160" s="16"/>
      <c r="CF160" s="16"/>
      <c r="CP160" s="16"/>
      <c r="CZ160" s="16"/>
      <c r="DJ160" s="16"/>
      <c r="DL160" s="17"/>
    </row>
    <row r="161" spans="4:116" ht="6.75" customHeight="1">
      <c r="D161" s="16"/>
      <c r="N161" s="16"/>
      <c r="X161" s="16"/>
      <c r="AH161" s="16"/>
      <c r="AR161" s="16"/>
      <c r="BB161" s="16"/>
      <c r="BL161" s="16"/>
      <c r="BV161" s="16"/>
      <c r="CF161" s="16"/>
      <c r="CP161" s="16"/>
      <c r="CZ161" s="16"/>
      <c r="DJ161" s="16"/>
      <c r="DL161" s="17"/>
    </row>
    <row r="162" spans="4:116" ht="6.75" customHeight="1">
      <c r="D162" s="16"/>
      <c r="N162" s="16"/>
      <c r="X162" s="16"/>
      <c r="AH162" s="16"/>
      <c r="AR162" s="16"/>
      <c r="BB162" s="16"/>
      <c r="BL162" s="16"/>
      <c r="BV162" s="16"/>
      <c r="CF162" s="16"/>
      <c r="CP162" s="16"/>
      <c r="CZ162" s="16"/>
      <c r="DJ162" s="16"/>
      <c r="DL162" s="17"/>
    </row>
    <row r="163" spans="4:116" ht="6.75" customHeight="1">
      <c r="D163" s="16"/>
      <c r="N163" s="16"/>
      <c r="X163" s="16"/>
      <c r="AH163" s="16"/>
      <c r="AR163" s="16"/>
      <c r="BB163" s="16"/>
      <c r="BL163" s="16"/>
      <c r="BV163" s="16"/>
      <c r="CF163" s="16"/>
      <c r="CP163" s="16"/>
      <c r="CZ163" s="16"/>
      <c r="DJ163" s="16"/>
      <c r="DL163" s="17"/>
    </row>
    <row r="164" spans="4:116" ht="6.75" customHeight="1">
      <c r="D164" s="16"/>
      <c r="N164" s="16"/>
      <c r="X164" s="16"/>
      <c r="AH164" s="16"/>
      <c r="AR164" s="16"/>
      <c r="BB164" s="16"/>
      <c r="BL164" s="16"/>
      <c r="BV164" s="16"/>
      <c r="CF164" s="16"/>
      <c r="CP164" s="16"/>
      <c r="CZ164" s="16"/>
      <c r="DJ164" s="16"/>
      <c r="DL164" s="17"/>
    </row>
    <row r="165" spans="4:116" ht="6.75" customHeight="1">
      <c r="D165" s="16"/>
      <c r="N165" s="16"/>
      <c r="X165" s="16"/>
      <c r="AH165" s="16"/>
      <c r="AR165" s="16"/>
      <c r="BB165" s="16"/>
      <c r="BL165" s="16"/>
      <c r="BV165" s="16"/>
      <c r="CF165" s="16"/>
      <c r="CP165" s="16"/>
      <c r="CZ165" s="16"/>
      <c r="DJ165" s="16"/>
      <c r="DL165" s="17"/>
    </row>
    <row r="166" spans="4:116" ht="6.75" customHeight="1">
      <c r="D166" s="16"/>
      <c r="N166" s="16"/>
      <c r="X166" s="16"/>
      <c r="AH166" s="16"/>
      <c r="AR166" s="16"/>
      <c r="BB166" s="16"/>
      <c r="BL166" s="16"/>
      <c r="BV166" s="16"/>
      <c r="CF166" s="16"/>
      <c r="CP166" s="16"/>
      <c r="CZ166" s="16"/>
      <c r="DJ166" s="16"/>
      <c r="DL166" s="17"/>
    </row>
    <row r="167" spans="4:116" ht="6.75" customHeight="1">
      <c r="D167" s="16"/>
      <c r="N167" s="16"/>
      <c r="X167" s="16"/>
      <c r="AH167" s="16"/>
      <c r="AR167" s="16"/>
      <c r="BB167" s="16"/>
      <c r="BL167" s="16"/>
      <c r="BV167" s="16"/>
      <c r="CF167" s="16"/>
      <c r="CP167" s="16"/>
      <c r="CZ167" s="16"/>
      <c r="DJ167" s="16"/>
      <c r="DL167" s="17"/>
    </row>
    <row r="168" spans="4:116" ht="6.75" customHeight="1">
      <c r="D168" s="16"/>
      <c r="N168" s="16"/>
      <c r="X168" s="16"/>
      <c r="AH168" s="16"/>
      <c r="AR168" s="16"/>
      <c r="BB168" s="16"/>
      <c r="BL168" s="16"/>
      <c r="BV168" s="16"/>
      <c r="CF168" s="16"/>
      <c r="CP168" s="16"/>
      <c r="CZ168" s="16"/>
      <c r="DJ168" s="16"/>
      <c r="DL168" s="17"/>
    </row>
    <row r="169" spans="4:116" ht="6.75" customHeight="1">
      <c r="D169" s="16"/>
      <c r="N169" s="16"/>
      <c r="X169" s="16"/>
      <c r="AH169" s="16"/>
      <c r="AR169" s="16"/>
      <c r="BB169" s="16"/>
      <c r="BL169" s="16"/>
      <c r="BV169" s="16"/>
      <c r="CF169" s="16"/>
      <c r="CP169" s="16"/>
      <c r="CZ169" s="16"/>
      <c r="DJ169" s="16"/>
      <c r="DL169" s="17"/>
    </row>
    <row r="170" spans="4:116" ht="6.75" customHeight="1">
      <c r="D170" s="16"/>
      <c r="N170" s="16"/>
      <c r="X170" s="16"/>
      <c r="AH170" s="16"/>
      <c r="AR170" s="16"/>
      <c r="BB170" s="16"/>
      <c r="BL170" s="16"/>
      <c r="BV170" s="16"/>
      <c r="CF170" s="16"/>
      <c r="CP170" s="16"/>
      <c r="CZ170" s="16"/>
      <c r="DJ170" s="16"/>
      <c r="DL170" s="17"/>
    </row>
    <row r="171" spans="4:116" ht="6.75" customHeight="1">
      <c r="D171" s="16"/>
      <c r="N171" s="16"/>
      <c r="X171" s="16"/>
      <c r="AH171" s="16"/>
      <c r="AR171" s="16"/>
      <c r="BB171" s="16"/>
      <c r="BL171" s="16"/>
      <c r="BV171" s="16"/>
      <c r="CF171" s="16"/>
      <c r="CP171" s="16"/>
      <c r="CZ171" s="16"/>
      <c r="DJ171" s="16"/>
      <c r="DL171" s="17"/>
    </row>
    <row r="172" spans="4:116" ht="6.75" customHeight="1">
      <c r="D172" s="16"/>
      <c r="N172" s="16"/>
      <c r="X172" s="16"/>
      <c r="AH172" s="16"/>
      <c r="AR172" s="16"/>
      <c r="BB172" s="16"/>
      <c r="BL172" s="16"/>
      <c r="BV172" s="16"/>
      <c r="CF172" s="16"/>
      <c r="CP172" s="16"/>
      <c r="CZ172" s="16"/>
      <c r="DJ172" s="16"/>
      <c r="DL172" s="17"/>
    </row>
    <row r="173" spans="4:116" ht="6.75" customHeight="1">
      <c r="D173" s="16"/>
      <c r="N173" s="16"/>
      <c r="X173" s="16"/>
      <c r="AH173" s="16"/>
      <c r="AR173" s="16"/>
      <c r="BB173" s="16"/>
      <c r="BL173" s="16"/>
      <c r="BV173" s="16"/>
      <c r="CF173" s="16"/>
      <c r="CP173" s="16"/>
      <c r="CZ173" s="16"/>
      <c r="DJ173" s="16"/>
      <c r="DL173" s="17"/>
    </row>
    <row r="174" spans="4:116" ht="6.75" customHeight="1">
      <c r="D174" s="16"/>
      <c r="N174" s="16"/>
      <c r="X174" s="16"/>
      <c r="AH174" s="16"/>
      <c r="AR174" s="16"/>
      <c r="BB174" s="16"/>
      <c r="BL174" s="16"/>
      <c r="BV174" s="16"/>
      <c r="CF174" s="16"/>
      <c r="CP174" s="16"/>
      <c r="CZ174" s="16"/>
      <c r="DJ174" s="16"/>
      <c r="DL174" s="17"/>
    </row>
    <row r="175" spans="4:116" ht="6.75" customHeight="1">
      <c r="D175" s="16"/>
      <c r="N175" s="16"/>
      <c r="X175" s="16"/>
      <c r="AH175" s="16"/>
      <c r="AR175" s="16"/>
      <c r="BB175" s="16"/>
      <c r="BL175" s="16"/>
      <c r="BV175" s="16"/>
      <c r="CF175" s="16"/>
      <c r="CP175" s="16"/>
      <c r="CZ175" s="16"/>
      <c r="DJ175" s="16"/>
      <c r="DL175" s="17"/>
    </row>
    <row r="176" spans="4:116" ht="6.75" customHeight="1">
      <c r="D176" s="16"/>
      <c r="N176" s="16"/>
      <c r="X176" s="16"/>
      <c r="AH176" s="16"/>
      <c r="AR176" s="16"/>
      <c r="BB176" s="16"/>
      <c r="BL176" s="16"/>
      <c r="BV176" s="16"/>
      <c r="CF176" s="16"/>
      <c r="CP176" s="16"/>
      <c r="CZ176" s="16"/>
      <c r="DJ176" s="16"/>
      <c r="DL176" s="17"/>
    </row>
    <row r="177" spans="4:116" ht="6.75" customHeight="1">
      <c r="D177" s="16"/>
      <c r="N177" s="16"/>
      <c r="X177" s="16"/>
      <c r="AH177" s="16"/>
      <c r="AR177" s="16"/>
      <c r="BB177" s="16"/>
      <c r="BL177" s="16"/>
      <c r="BV177" s="16"/>
      <c r="CF177" s="16"/>
      <c r="CP177" s="16"/>
      <c r="CZ177" s="16"/>
      <c r="DJ177" s="16"/>
      <c r="DL177" s="17"/>
    </row>
    <row r="178" spans="4:116" ht="6.75" customHeight="1">
      <c r="D178" s="16"/>
      <c r="N178" s="16"/>
      <c r="X178" s="16"/>
      <c r="AH178" s="16"/>
      <c r="AR178" s="16"/>
      <c r="BB178" s="16"/>
      <c r="BL178" s="16"/>
      <c r="BV178" s="16"/>
      <c r="CF178" s="16"/>
      <c r="CP178" s="16"/>
      <c r="CZ178" s="16"/>
      <c r="DJ178" s="16"/>
      <c r="DL178" s="17"/>
    </row>
    <row r="179" spans="4:116" ht="6.75" customHeight="1">
      <c r="D179" s="16"/>
      <c r="N179" s="16"/>
      <c r="X179" s="16"/>
      <c r="AH179" s="16"/>
      <c r="AR179" s="16"/>
      <c r="BB179" s="16"/>
      <c r="BL179" s="16"/>
      <c r="BV179" s="16"/>
      <c r="CF179" s="16"/>
      <c r="CP179" s="16"/>
      <c r="CZ179" s="16"/>
      <c r="DJ179" s="16"/>
      <c r="DL179" s="17"/>
    </row>
    <row r="180" spans="4:116" ht="6.75" customHeight="1">
      <c r="D180" s="16"/>
      <c r="N180" s="16"/>
      <c r="X180" s="16"/>
      <c r="AH180" s="16"/>
      <c r="AR180" s="16"/>
      <c r="BB180" s="16"/>
      <c r="BL180" s="16"/>
      <c r="BV180" s="16"/>
      <c r="CF180" s="16"/>
      <c r="CP180" s="16"/>
      <c r="CZ180" s="16"/>
      <c r="DJ180" s="16"/>
      <c r="DL180" s="17"/>
    </row>
    <row r="181" spans="4:116" ht="6.75" customHeight="1">
      <c r="D181" s="16"/>
      <c r="N181" s="16"/>
      <c r="X181" s="16"/>
      <c r="AH181" s="16"/>
      <c r="AR181" s="16"/>
      <c r="BB181" s="16"/>
      <c r="BL181" s="16"/>
      <c r="BV181" s="16"/>
      <c r="CF181" s="16"/>
      <c r="CP181" s="16"/>
      <c r="CZ181" s="16"/>
      <c r="DJ181" s="16"/>
      <c r="DL181" s="17"/>
    </row>
    <row r="182" spans="4:116" ht="6.75" customHeight="1">
      <c r="D182" s="16"/>
      <c r="N182" s="16"/>
      <c r="X182" s="16"/>
      <c r="AH182" s="16"/>
      <c r="AR182" s="16"/>
      <c r="BB182" s="16"/>
      <c r="BL182" s="16"/>
      <c r="BV182" s="16"/>
      <c r="CF182" s="16"/>
      <c r="CP182" s="16"/>
      <c r="CZ182" s="16"/>
      <c r="DJ182" s="16"/>
      <c r="DL182" s="17"/>
    </row>
    <row r="183" spans="4:116" ht="6.75" customHeight="1">
      <c r="D183" s="16"/>
      <c r="N183" s="16"/>
      <c r="X183" s="16"/>
      <c r="AH183" s="16"/>
      <c r="AR183" s="16"/>
      <c r="BB183" s="16"/>
      <c r="BL183" s="16"/>
      <c r="BV183" s="16"/>
      <c r="CF183" s="16"/>
      <c r="CP183" s="16"/>
      <c r="CZ183" s="16"/>
      <c r="DJ183" s="16"/>
      <c r="DL183" s="17"/>
    </row>
    <row r="184" spans="4:116" ht="6.75" customHeight="1">
      <c r="D184" s="16"/>
      <c r="N184" s="16"/>
      <c r="X184" s="16"/>
      <c r="AH184" s="16"/>
      <c r="AR184" s="16"/>
      <c r="BB184" s="16"/>
      <c r="BL184" s="16"/>
      <c r="BV184" s="16"/>
      <c r="CF184" s="16"/>
      <c r="CP184" s="16"/>
      <c r="CZ184" s="16"/>
      <c r="DJ184" s="16"/>
      <c r="DL184" s="17"/>
    </row>
    <row r="185" spans="4:116" ht="6.75" customHeight="1">
      <c r="D185" s="16"/>
      <c r="N185" s="16"/>
      <c r="X185" s="16"/>
      <c r="AH185" s="16"/>
      <c r="AR185" s="16"/>
      <c r="BB185" s="16"/>
      <c r="BL185" s="16"/>
      <c r="BV185" s="16"/>
      <c r="CF185" s="16"/>
      <c r="CP185" s="16"/>
      <c r="CZ185" s="16"/>
      <c r="DJ185" s="16"/>
      <c r="DL185" s="17"/>
    </row>
    <row r="186" spans="4:116" ht="6.75" customHeight="1">
      <c r="D186" s="16"/>
      <c r="N186" s="16"/>
      <c r="X186" s="16"/>
      <c r="AH186" s="16"/>
      <c r="AR186" s="16"/>
      <c r="BB186" s="16"/>
      <c r="BL186" s="16"/>
      <c r="BV186" s="16"/>
      <c r="CF186" s="16"/>
      <c r="CP186" s="16"/>
      <c r="CZ186" s="16"/>
      <c r="DJ186" s="16"/>
      <c r="DL186" s="17"/>
    </row>
    <row r="187" spans="4:116" ht="6.75" customHeight="1">
      <c r="D187" s="16"/>
      <c r="N187" s="16"/>
      <c r="X187" s="16"/>
      <c r="AH187" s="16"/>
      <c r="AR187" s="16"/>
      <c r="BB187" s="16"/>
      <c r="BL187" s="16"/>
      <c r="BV187" s="16"/>
      <c r="CF187" s="16"/>
      <c r="CP187" s="16"/>
      <c r="CZ187" s="16"/>
      <c r="DJ187" s="16"/>
      <c r="DL187" s="17"/>
    </row>
    <row r="188" spans="4:116" ht="6.75" customHeight="1">
      <c r="D188" s="16"/>
      <c r="N188" s="16"/>
      <c r="X188" s="16"/>
      <c r="AH188" s="16"/>
      <c r="AR188" s="16"/>
      <c r="BB188" s="16"/>
      <c r="BL188" s="16"/>
      <c r="BV188" s="16"/>
      <c r="CF188" s="16"/>
      <c r="CP188" s="16"/>
      <c r="CZ188" s="16"/>
      <c r="DJ188" s="16"/>
      <c r="DL188" s="17"/>
    </row>
    <row r="189" spans="4:116" ht="6.75" customHeight="1">
      <c r="D189" s="16"/>
      <c r="N189" s="16"/>
      <c r="X189" s="16"/>
      <c r="AH189" s="16"/>
      <c r="AR189" s="16"/>
      <c r="BB189" s="16"/>
      <c r="BL189" s="16"/>
      <c r="BV189" s="16"/>
      <c r="CF189" s="16"/>
      <c r="CP189" s="16"/>
      <c r="CZ189" s="16"/>
      <c r="DJ189" s="16"/>
      <c r="DL189" s="17"/>
    </row>
    <row r="190" spans="4:116" ht="6.75" customHeight="1">
      <c r="D190" s="16"/>
      <c r="N190" s="16"/>
      <c r="X190" s="16"/>
      <c r="AH190" s="16"/>
      <c r="AR190" s="16"/>
      <c r="BB190" s="16"/>
      <c r="BL190" s="16"/>
      <c r="BV190" s="16"/>
      <c r="CF190" s="16"/>
      <c r="CP190" s="16"/>
      <c r="CZ190" s="16"/>
      <c r="DJ190" s="16"/>
      <c r="DL190" s="17"/>
    </row>
    <row r="191" spans="4:116" ht="6.75" customHeight="1">
      <c r="D191" s="16"/>
      <c r="N191" s="16"/>
      <c r="X191" s="16"/>
      <c r="AH191" s="16"/>
      <c r="AR191" s="16"/>
      <c r="BB191" s="16"/>
      <c r="BL191" s="16"/>
      <c r="BV191" s="16"/>
      <c r="CF191" s="16"/>
      <c r="CP191" s="16"/>
      <c r="CZ191" s="16"/>
      <c r="DJ191" s="16"/>
      <c r="DL191" s="17"/>
    </row>
    <row r="192" spans="4:116" ht="6.75" customHeight="1">
      <c r="D192" s="16"/>
      <c r="N192" s="16"/>
      <c r="X192" s="16"/>
      <c r="AH192" s="16"/>
      <c r="AR192" s="16"/>
      <c r="BB192" s="16"/>
      <c r="BL192" s="16"/>
      <c r="BV192" s="16"/>
      <c r="CF192" s="16"/>
      <c r="CP192" s="16"/>
      <c r="CZ192" s="16"/>
      <c r="DJ192" s="16"/>
      <c r="DL192" s="17"/>
    </row>
    <row r="193" spans="4:116" ht="6.75" customHeight="1">
      <c r="D193" s="16"/>
      <c r="N193" s="16"/>
      <c r="X193" s="16"/>
      <c r="AH193" s="16"/>
      <c r="AR193" s="16"/>
      <c r="BB193" s="16"/>
      <c r="BL193" s="16"/>
      <c r="BV193" s="16"/>
      <c r="CF193" s="16"/>
      <c r="CP193" s="16"/>
      <c r="CZ193" s="16"/>
      <c r="DJ193" s="16"/>
      <c r="DL193" s="17"/>
    </row>
    <row r="194" spans="4:116" ht="6.75" customHeight="1">
      <c r="D194" s="16"/>
      <c r="N194" s="16"/>
      <c r="X194" s="16"/>
      <c r="AH194" s="16"/>
      <c r="AR194" s="16"/>
      <c r="BB194" s="16"/>
      <c r="BL194" s="16"/>
      <c r="BV194" s="16"/>
      <c r="CF194" s="16"/>
      <c r="CP194" s="16"/>
      <c r="CZ194" s="16"/>
      <c r="DJ194" s="16"/>
      <c r="DL194" s="17"/>
    </row>
    <row r="195" spans="4:116" ht="6.75" customHeight="1">
      <c r="D195" s="16"/>
      <c r="N195" s="16"/>
      <c r="X195" s="16"/>
      <c r="AH195" s="16"/>
      <c r="AR195" s="16"/>
      <c r="BB195" s="16"/>
      <c r="BL195" s="16"/>
      <c r="BV195" s="16"/>
      <c r="CF195" s="16"/>
      <c r="CP195" s="16"/>
      <c r="CZ195" s="16"/>
      <c r="DJ195" s="16"/>
      <c r="DL195" s="17"/>
    </row>
    <row r="196" spans="4:116" ht="6.75" customHeight="1">
      <c r="D196" s="16"/>
      <c r="N196" s="16"/>
      <c r="X196" s="16"/>
      <c r="AH196" s="16"/>
      <c r="AR196" s="16"/>
      <c r="BB196" s="16"/>
      <c r="BL196" s="16"/>
      <c r="BV196" s="16"/>
      <c r="CF196" s="16"/>
      <c r="CP196" s="16"/>
      <c r="CZ196" s="16"/>
      <c r="DJ196" s="16"/>
      <c r="DL196" s="17"/>
    </row>
    <row r="197" spans="4:116" ht="6.75" customHeight="1">
      <c r="D197" s="16"/>
      <c r="N197" s="16"/>
      <c r="X197" s="16"/>
      <c r="AH197" s="16"/>
      <c r="AR197" s="16"/>
      <c r="BB197" s="16"/>
      <c r="BL197" s="16"/>
      <c r="BV197" s="16"/>
      <c r="CF197" s="16"/>
      <c r="CP197" s="16"/>
      <c r="CZ197" s="16"/>
      <c r="DJ197" s="16"/>
      <c r="DL197" s="17"/>
    </row>
    <row r="198" spans="4:116" ht="6.75" customHeight="1">
      <c r="D198" s="16"/>
      <c r="N198" s="16"/>
      <c r="X198" s="16"/>
      <c r="AH198" s="16"/>
      <c r="AR198" s="16"/>
      <c r="BB198" s="16"/>
      <c r="BL198" s="16"/>
      <c r="BV198" s="16"/>
      <c r="CF198" s="16"/>
      <c r="CP198" s="16"/>
      <c r="CZ198" s="16"/>
      <c r="DJ198" s="16"/>
      <c r="DL198" s="17"/>
    </row>
    <row r="199" spans="4:116" ht="6.75" customHeight="1">
      <c r="D199" s="16"/>
      <c r="N199" s="16"/>
      <c r="X199" s="16"/>
      <c r="AH199" s="16"/>
      <c r="AR199" s="16"/>
      <c r="BB199" s="16"/>
      <c r="BL199" s="16"/>
      <c r="BV199" s="16"/>
      <c r="CF199" s="16"/>
      <c r="CP199" s="16"/>
      <c r="CZ199" s="16"/>
      <c r="DJ199" s="16"/>
      <c r="DL199" s="17"/>
    </row>
    <row r="200" spans="4:116" ht="6.75" customHeight="1">
      <c r="D200" s="16"/>
      <c r="N200" s="16"/>
      <c r="X200" s="16"/>
      <c r="AH200" s="16"/>
      <c r="AR200" s="16"/>
      <c r="BB200" s="16"/>
      <c r="BL200" s="16"/>
      <c r="BV200" s="16"/>
      <c r="CF200" s="16"/>
      <c r="CP200" s="16"/>
      <c r="CZ200" s="16"/>
      <c r="DJ200" s="16"/>
      <c r="DL200" s="17"/>
    </row>
    <row r="201" spans="4:116" ht="6.75" customHeight="1">
      <c r="D201" s="16"/>
      <c r="N201" s="16"/>
      <c r="X201" s="16"/>
      <c r="AH201" s="16"/>
      <c r="AR201" s="16"/>
      <c r="BB201" s="16"/>
      <c r="BL201" s="16"/>
      <c r="BV201" s="16"/>
      <c r="CF201" s="16"/>
      <c r="CP201" s="16"/>
      <c r="CZ201" s="16"/>
      <c r="DJ201" s="16"/>
      <c r="DL201" s="17"/>
    </row>
    <row r="202" spans="4:116" ht="6.75" customHeight="1">
      <c r="D202" s="16"/>
      <c r="N202" s="16"/>
      <c r="X202" s="16"/>
      <c r="AH202" s="16"/>
      <c r="AR202" s="16"/>
      <c r="BB202" s="16"/>
      <c r="BL202" s="16"/>
      <c r="BV202" s="16"/>
      <c r="CF202" s="16"/>
      <c r="CP202" s="16"/>
      <c r="CZ202" s="16"/>
      <c r="DJ202" s="16"/>
      <c r="DL202" s="17"/>
    </row>
    <row r="203" spans="4:116" ht="6.75" customHeight="1">
      <c r="D203" s="16"/>
      <c r="N203" s="16"/>
      <c r="X203" s="16"/>
      <c r="AH203" s="16"/>
      <c r="AR203" s="16"/>
      <c r="BB203" s="16"/>
      <c r="BL203" s="16"/>
      <c r="BV203" s="16"/>
      <c r="CF203" s="16"/>
      <c r="CP203" s="16"/>
      <c r="CZ203" s="16"/>
      <c r="DJ203" s="16"/>
      <c r="DL203" s="17"/>
    </row>
    <row r="204" spans="4:116" ht="6.75" customHeight="1">
      <c r="D204" s="16"/>
      <c r="N204" s="16"/>
      <c r="X204" s="16"/>
      <c r="AH204" s="16"/>
      <c r="AR204" s="16"/>
      <c r="BB204" s="16"/>
      <c r="BL204" s="16"/>
      <c r="BV204" s="16"/>
      <c r="CF204" s="16"/>
      <c r="CP204" s="16"/>
      <c r="CZ204" s="16"/>
      <c r="DJ204" s="16"/>
      <c r="DL204" s="17"/>
    </row>
    <row r="205" spans="4:116" ht="6.75" customHeight="1">
      <c r="D205" s="16"/>
      <c r="N205" s="16"/>
      <c r="X205" s="16"/>
      <c r="AH205" s="16"/>
      <c r="AR205" s="16"/>
      <c r="BB205" s="16"/>
      <c r="BL205" s="16"/>
      <c r="BV205" s="16"/>
      <c r="CF205" s="16"/>
      <c r="CP205" s="16"/>
      <c r="CZ205" s="16"/>
      <c r="DJ205" s="16"/>
      <c r="DL205" s="17"/>
    </row>
    <row r="206" spans="4:116" ht="6.75" customHeight="1">
      <c r="D206" s="16"/>
      <c r="N206" s="16"/>
      <c r="X206" s="16"/>
      <c r="AH206" s="16"/>
      <c r="AR206" s="16"/>
      <c r="BB206" s="16"/>
      <c r="BL206" s="16"/>
      <c r="BV206" s="16"/>
      <c r="CF206" s="16"/>
      <c r="CP206" s="16"/>
      <c r="CZ206" s="16"/>
      <c r="DJ206" s="16"/>
      <c r="DL206" s="17"/>
    </row>
    <row r="207" spans="4:116" ht="6.75" customHeight="1">
      <c r="D207" s="16"/>
      <c r="N207" s="16"/>
      <c r="X207" s="16"/>
      <c r="AH207" s="16"/>
      <c r="AR207" s="16"/>
      <c r="BB207" s="16"/>
      <c r="BL207" s="16"/>
      <c r="BV207" s="16"/>
      <c r="CF207" s="16"/>
      <c r="CP207" s="16"/>
      <c r="CZ207" s="16"/>
      <c r="DJ207" s="16"/>
      <c r="DL207" s="17"/>
    </row>
    <row r="208" spans="4:116" ht="6.75" customHeight="1">
      <c r="D208" s="16"/>
      <c r="N208" s="16"/>
      <c r="X208" s="16"/>
      <c r="AH208" s="16"/>
      <c r="AR208" s="16"/>
      <c r="BB208" s="16"/>
      <c r="BL208" s="16"/>
      <c r="BV208" s="16"/>
      <c r="CF208" s="16"/>
      <c r="CP208" s="16"/>
      <c r="CZ208" s="16"/>
      <c r="DJ208" s="16"/>
      <c r="DL208" s="17"/>
    </row>
    <row r="209" spans="4:116" ht="6.75" customHeight="1">
      <c r="D209" s="16"/>
      <c r="N209" s="16"/>
      <c r="X209" s="16"/>
      <c r="AH209" s="16"/>
      <c r="AR209" s="16"/>
      <c r="BB209" s="16"/>
      <c r="BL209" s="16"/>
      <c r="BV209" s="16"/>
      <c r="CF209" s="16"/>
      <c r="CP209" s="16"/>
      <c r="CZ209" s="16"/>
      <c r="DJ209" s="16"/>
      <c r="DL209" s="17"/>
    </row>
    <row r="210" spans="4:116" ht="6.75" customHeight="1">
      <c r="D210" s="16"/>
      <c r="N210" s="16"/>
      <c r="X210" s="16"/>
      <c r="AH210" s="16"/>
      <c r="AR210" s="16"/>
      <c r="BB210" s="16"/>
      <c r="BL210" s="16"/>
      <c r="BV210" s="16"/>
      <c r="CF210" s="16"/>
      <c r="CP210" s="16"/>
      <c r="CZ210" s="16"/>
      <c r="DJ210" s="16"/>
      <c r="DL210" s="17"/>
    </row>
    <row r="211" spans="4:116" ht="6.75" customHeight="1">
      <c r="D211" s="16"/>
      <c r="N211" s="16"/>
      <c r="X211" s="16"/>
      <c r="AH211" s="16"/>
      <c r="AR211" s="16"/>
      <c r="BB211" s="16"/>
      <c r="BL211" s="16"/>
      <c r="BV211" s="16"/>
      <c r="CF211" s="16"/>
      <c r="CP211" s="16"/>
      <c r="CZ211" s="16"/>
      <c r="DJ211" s="16"/>
      <c r="DL211" s="17"/>
    </row>
    <row r="212" spans="4:116" ht="6.75" customHeight="1">
      <c r="D212" s="16"/>
      <c r="N212" s="16"/>
      <c r="X212" s="16"/>
      <c r="AH212" s="16"/>
      <c r="AR212" s="16"/>
      <c r="BB212" s="16"/>
      <c r="BL212" s="16"/>
      <c r="BV212" s="16"/>
      <c r="CF212" s="16"/>
      <c r="CP212" s="16"/>
      <c r="CZ212" s="16"/>
      <c r="DJ212" s="16"/>
      <c r="DL212" s="17"/>
    </row>
    <row r="213" spans="4:116" ht="6.75" customHeight="1">
      <c r="D213" s="16"/>
      <c r="N213" s="16"/>
      <c r="X213" s="16"/>
      <c r="AH213" s="16"/>
      <c r="AR213" s="16"/>
      <c r="BB213" s="16"/>
      <c r="BL213" s="16"/>
      <c r="BV213" s="16"/>
      <c r="CF213" s="16"/>
      <c r="CP213" s="16"/>
      <c r="CZ213" s="16"/>
      <c r="DJ213" s="16"/>
      <c r="DL213" s="17"/>
    </row>
    <row r="214" spans="4:116" ht="6.75" customHeight="1">
      <c r="D214" s="16"/>
      <c r="N214" s="16"/>
      <c r="X214" s="16"/>
      <c r="AH214" s="16"/>
      <c r="AR214" s="16"/>
      <c r="BB214" s="16"/>
      <c r="BL214" s="16"/>
      <c r="BV214" s="16"/>
      <c r="CF214" s="16"/>
      <c r="CP214" s="16"/>
      <c r="CZ214" s="16"/>
      <c r="DJ214" s="16"/>
      <c r="DL214" s="17"/>
    </row>
    <row r="215" spans="4:116" ht="6.75" customHeight="1">
      <c r="D215" s="16"/>
      <c r="N215" s="16"/>
      <c r="X215" s="16"/>
      <c r="AH215" s="16"/>
      <c r="AR215" s="16"/>
      <c r="BB215" s="16"/>
      <c r="BL215" s="16"/>
      <c r="BV215" s="16"/>
      <c r="CF215" s="16"/>
      <c r="CP215" s="16"/>
      <c r="CZ215" s="16"/>
      <c r="DJ215" s="16"/>
      <c r="DL215" s="17"/>
    </row>
    <row r="216" spans="4:116" ht="6.75" customHeight="1">
      <c r="D216" s="16"/>
      <c r="N216" s="16"/>
      <c r="X216" s="16"/>
      <c r="AH216" s="16"/>
      <c r="AR216" s="16"/>
      <c r="BB216" s="16"/>
      <c r="BL216" s="16"/>
      <c r="BV216" s="16"/>
      <c r="CF216" s="16"/>
      <c r="CP216" s="16"/>
      <c r="CZ216" s="16"/>
      <c r="DJ216" s="16"/>
      <c r="DL216" s="17"/>
    </row>
    <row r="217" spans="4:116" ht="6.75" customHeight="1">
      <c r="D217" s="16"/>
      <c r="N217" s="16"/>
      <c r="X217" s="16"/>
      <c r="AH217" s="16"/>
      <c r="AR217" s="16"/>
      <c r="BB217" s="16"/>
      <c r="BL217" s="16"/>
      <c r="BV217" s="16"/>
      <c r="CF217" s="16"/>
      <c r="CP217" s="16"/>
      <c r="CZ217" s="16"/>
      <c r="DJ217" s="16"/>
      <c r="DL217" s="17"/>
    </row>
    <row r="218" spans="4:116" ht="6.75" customHeight="1">
      <c r="D218" s="16"/>
      <c r="N218" s="16"/>
      <c r="X218" s="16"/>
      <c r="AH218" s="16"/>
      <c r="AR218" s="16"/>
      <c r="BB218" s="16"/>
      <c r="BL218" s="16"/>
      <c r="BV218" s="16"/>
      <c r="CF218" s="16"/>
      <c r="CP218" s="16"/>
      <c r="CZ218" s="16"/>
      <c r="DJ218" s="16"/>
      <c r="DL218" s="17"/>
    </row>
    <row r="219" spans="4:116" ht="6.75" customHeight="1">
      <c r="D219" s="16"/>
      <c r="N219" s="16"/>
      <c r="X219" s="16"/>
      <c r="AH219" s="16"/>
      <c r="AR219" s="16"/>
      <c r="BB219" s="16"/>
      <c r="BL219" s="16"/>
      <c r="BV219" s="16"/>
      <c r="CF219" s="16"/>
      <c r="CP219" s="16"/>
      <c r="CZ219" s="16"/>
      <c r="DJ219" s="16"/>
      <c r="DL219" s="17"/>
    </row>
    <row r="220" spans="4:116" ht="6.75" customHeight="1">
      <c r="D220" s="16"/>
      <c r="N220" s="16"/>
      <c r="X220" s="16"/>
      <c r="AH220" s="16"/>
      <c r="AR220" s="16"/>
      <c r="BB220" s="16"/>
      <c r="BL220" s="16"/>
      <c r="BV220" s="16"/>
      <c r="CF220" s="16"/>
      <c r="CP220" s="16"/>
      <c r="CZ220" s="16"/>
      <c r="DJ220" s="16"/>
      <c r="DL220" s="17"/>
    </row>
    <row r="221" spans="4:116" ht="6.75" customHeight="1">
      <c r="D221" s="16"/>
      <c r="N221" s="16"/>
      <c r="X221" s="16"/>
      <c r="AH221" s="16"/>
      <c r="AR221" s="16"/>
      <c r="BB221" s="16"/>
      <c r="BL221" s="16"/>
      <c r="BV221" s="16"/>
      <c r="CF221" s="16"/>
      <c r="CP221" s="16"/>
      <c r="CZ221" s="16"/>
      <c r="DJ221" s="16"/>
      <c r="DL221" s="17"/>
    </row>
    <row r="222" spans="4:116" ht="6.75" customHeight="1">
      <c r="D222" s="16"/>
      <c r="N222" s="16"/>
      <c r="X222" s="16"/>
      <c r="AH222" s="16"/>
      <c r="AR222" s="16"/>
      <c r="BB222" s="16"/>
      <c r="BL222" s="16"/>
      <c r="BV222" s="16"/>
      <c r="CF222" s="16"/>
      <c r="CP222" s="16"/>
      <c r="CZ222" s="16"/>
      <c r="DJ222" s="16"/>
      <c r="DL222" s="17"/>
    </row>
    <row r="223" spans="4:116" ht="6.75" customHeight="1">
      <c r="D223" s="16"/>
      <c r="N223" s="16"/>
      <c r="X223" s="16"/>
      <c r="AH223" s="16"/>
      <c r="AR223" s="16"/>
      <c r="BB223" s="16"/>
      <c r="BL223" s="16"/>
      <c r="BV223" s="16"/>
      <c r="CF223" s="16"/>
      <c r="CP223" s="16"/>
      <c r="CZ223" s="16"/>
      <c r="DJ223" s="16"/>
      <c r="DL223" s="17"/>
    </row>
    <row r="224" spans="4:116" ht="6.75" customHeight="1">
      <c r="D224" s="16"/>
      <c r="N224" s="16"/>
      <c r="X224" s="16"/>
      <c r="AH224" s="16"/>
      <c r="AR224" s="16"/>
      <c r="BB224" s="16"/>
      <c r="BL224" s="16"/>
      <c r="BV224" s="16"/>
      <c r="CF224" s="16"/>
      <c r="CP224" s="16"/>
      <c r="CZ224" s="16"/>
      <c r="DJ224" s="16"/>
      <c r="DL224" s="17"/>
    </row>
    <row r="225" spans="4:116" ht="6.75" customHeight="1">
      <c r="D225" s="16"/>
      <c r="N225" s="16"/>
      <c r="X225" s="16"/>
      <c r="AH225" s="16"/>
      <c r="AR225" s="16"/>
      <c r="BB225" s="16"/>
      <c r="BL225" s="16"/>
      <c r="BV225" s="16"/>
      <c r="CF225" s="16"/>
      <c r="CP225" s="16"/>
      <c r="CZ225" s="16"/>
      <c r="DJ225" s="16"/>
      <c r="DL225" s="17"/>
    </row>
    <row r="226" spans="4:116" ht="6.75" customHeight="1">
      <c r="D226" s="16"/>
      <c r="N226" s="16"/>
      <c r="X226" s="16"/>
      <c r="AH226" s="16"/>
      <c r="AR226" s="16"/>
      <c r="BB226" s="16"/>
      <c r="BL226" s="16"/>
      <c r="BV226" s="16"/>
      <c r="CF226" s="16"/>
      <c r="CP226" s="16"/>
      <c r="CZ226" s="16"/>
      <c r="DJ226" s="16"/>
      <c r="DL226" s="17"/>
    </row>
    <row r="227" spans="4:116" ht="6.75" customHeight="1">
      <c r="D227" s="16"/>
      <c r="N227" s="16"/>
      <c r="X227" s="16"/>
      <c r="AH227" s="16"/>
      <c r="AR227" s="16"/>
      <c r="BB227" s="16"/>
      <c r="BL227" s="16"/>
      <c r="BV227" s="16"/>
      <c r="CF227" s="16"/>
      <c r="CP227" s="16"/>
      <c r="CZ227" s="16"/>
      <c r="DJ227" s="16"/>
      <c r="DL227" s="17"/>
    </row>
    <row r="228" spans="4:116" ht="6.75" customHeight="1">
      <c r="D228" s="16"/>
      <c r="N228" s="16"/>
      <c r="X228" s="16"/>
      <c r="AH228" s="16"/>
      <c r="AR228" s="16"/>
      <c r="BB228" s="16"/>
      <c r="BL228" s="16"/>
      <c r="BV228" s="16"/>
      <c r="CF228" s="16"/>
      <c r="CP228" s="16"/>
      <c r="CZ228" s="16"/>
      <c r="DJ228" s="16"/>
      <c r="DL228" s="17"/>
    </row>
    <row r="229" spans="4:116" ht="6.75" customHeight="1">
      <c r="D229" s="16"/>
      <c r="N229" s="16"/>
      <c r="X229" s="16"/>
      <c r="AH229" s="16"/>
      <c r="AR229" s="16"/>
      <c r="BB229" s="16"/>
      <c r="BL229" s="16"/>
      <c r="BV229" s="16"/>
      <c r="CF229" s="16"/>
      <c r="CP229" s="16"/>
      <c r="CZ229" s="16"/>
      <c r="DJ229" s="16"/>
      <c r="DL229" s="17"/>
    </row>
    <row r="230" spans="4:116" ht="6.75" customHeight="1">
      <c r="D230" s="16"/>
      <c r="N230" s="16"/>
      <c r="X230" s="16"/>
      <c r="AH230" s="16"/>
      <c r="AR230" s="16"/>
      <c r="BB230" s="16"/>
      <c r="BL230" s="16"/>
      <c r="BV230" s="16"/>
      <c r="CF230" s="16"/>
      <c r="CP230" s="16"/>
      <c r="CZ230" s="16"/>
      <c r="DJ230" s="16"/>
      <c r="DL230" s="17"/>
    </row>
    <row r="231" spans="4:116" ht="6.75" customHeight="1">
      <c r="D231" s="16"/>
      <c r="N231" s="16"/>
      <c r="X231" s="16"/>
      <c r="AH231" s="16"/>
      <c r="AR231" s="16"/>
      <c r="BB231" s="16"/>
      <c r="BL231" s="16"/>
      <c r="BV231" s="16"/>
      <c r="CF231" s="16"/>
      <c r="CP231" s="16"/>
      <c r="CZ231" s="16"/>
      <c r="DJ231" s="16"/>
      <c r="DL231" s="17"/>
    </row>
    <row r="232" spans="4:116" ht="6.75" customHeight="1">
      <c r="D232" s="16"/>
      <c r="N232" s="16"/>
      <c r="X232" s="16"/>
      <c r="AH232" s="16"/>
      <c r="AR232" s="16"/>
      <c r="BB232" s="16"/>
      <c r="BL232" s="16"/>
      <c r="BV232" s="16"/>
      <c r="CF232" s="16"/>
      <c r="CP232" s="16"/>
      <c r="CZ232" s="16"/>
      <c r="DJ232" s="16"/>
      <c r="DL232" s="17"/>
    </row>
    <row r="233" spans="4:116" ht="6.75" customHeight="1">
      <c r="D233" s="16"/>
      <c r="N233" s="16"/>
      <c r="X233" s="16"/>
      <c r="AH233" s="16"/>
      <c r="AR233" s="16"/>
      <c r="BB233" s="16"/>
      <c r="BL233" s="16"/>
      <c r="BV233" s="16"/>
      <c r="CF233" s="16"/>
      <c r="CP233" s="16"/>
      <c r="CZ233" s="16"/>
      <c r="DJ233" s="16"/>
      <c r="DL233" s="17"/>
    </row>
    <row r="234" spans="4:116" ht="6.75" customHeight="1">
      <c r="D234" s="16"/>
      <c r="N234" s="16"/>
      <c r="X234" s="16"/>
      <c r="AH234" s="16"/>
      <c r="AR234" s="16"/>
      <c r="BB234" s="16"/>
      <c r="BL234" s="16"/>
      <c r="BV234" s="16"/>
      <c r="CF234" s="16"/>
      <c r="CP234" s="16"/>
      <c r="CZ234" s="16"/>
      <c r="DJ234" s="16"/>
      <c r="DL234" s="17"/>
    </row>
    <row r="235" spans="4:116" ht="6.75" customHeight="1">
      <c r="D235" s="16"/>
      <c r="N235" s="16"/>
      <c r="X235" s="16"/>
      <c r="AH235" s="16"/>
      <c r="AR235" s="16"/>
      <c r="BB235" s="16"/>
      <c r="BL235" s="16"/>
      <c r="BV235" s="16"/>
      <c r="CF235" s="16"/>
      <c r="CP235" s="16"/>
      <c r="CZ235" s="16"/>
      <c r="DJ235" s="16"/>
      <c r="DL235" s="17"/>
    </row>
    <row r="236" spans="4:116" ht="6.75" customHeight="1">
      <c r="D236" s="16"/>
      <c r="N236" s="16"/>
      <c r="X236" s="16"/>
      <c r="AH236" s="16"/>
      <c r="AR236" s="16"/>
      <c r="BB236" s="16"/>
      <c r="BL236" s="16"/>
      <c r="BV236" s="16"/>
      <c r="CF236" s="16"/>
      <c r="CP236" s="16"/>
      <c r="CZ236" s="16"/>
      <c r="DJ236" s="16"/>
      <c r="DL236" s="17"/>
    </row>
    <row r="237" spans="4:116" ht="6.75" customHeight="1">
      <c r="D237" s="16"/>
      <c r="N237" s="16"/>
      <c r="X237" s="16"/>
      <c r="AH237" s="16"/>
      <c r="AR237" s="16"/>
      <c r="BB237" s="16"/>
      <c r="BL237" s="16"/>
      <c r="BV237" s="16"/>
      <c r="CF237" s="16"/>
      <c r="CP237" s="16"/>
      <c r="CZ237" s="16"/>
      <c r="DJ237" s="16"/>
      <c r="DL237" s="17"/>
    </row>
    <row r="238" spans="4:116" ht="6.75" customHeight="1">
      <c r="D238" s="16"/>
      <c r="N238" s="16"/>
      <c r="X238" s="16"/>
      <c r="AH238" s="16"/>
      <c r="AR238" s="16"/>
      <c r="BB238" s="16"/>
      <c r="BL238" s="16"/>
      <c r="BV238" s="16"/>
      <c r="CF238" s="16"/>
      <c r="CP238" s="16"/>
      <c r="CZ238" s="16"/>
      <c r="DJ238" s="16"/>
      <c r="DL238" s="17"/>
    </row>
    <row r="239" spans="4:116" ht="6.75" customHeight="1">
      <c r="D239" s="16"/>
      <c r="N239" s="16"/>
      <c r="X239" s="16"/>
      <c r="AH239" s="16"/>
      <c r="AR239" s="16"/>
      <c r="BB239" s="16"/>
      <c r="BL239" s="16"/>
      <c r="BV239" s="16"/>
      <c r="CF239" s="16"/>
      <c r="CP239" s="16"/>
      <c r="CZ239" s="16"/>
      <c r="DJ239" s="16"/>
      <c r="DL239" s="17"/>
    </row>
    <row r="240" spans="4:116" ht="6.75" customHeight="1">
      <c r="D240" s="16"/>
      <c r="N240" s="16"/>
      <c r="X240" s="16"/>
      <c r="AH240" s="16"/>
      <c r="AR240" s="16"/>
      <c r="BB240" s="16"/>
      <c r="BL240" s="16"/>
      <c r="BV240" s="16"/>
      <c r="CF240" s="16"/>
      <c r="CP240" s="16"/>
      <c r="CZ240" s="16"/>
      <c r="DJ240" s="16"/>
      <c r="DL240" s="17"/>
    </row>
    <row r="241" spans="4:116" ht="6.75" customHeight="1">
      <c r="D241" s="16"/>
      <c r="N241" s="16"/>
      <c r="X241" s="16"/>
      <c r="AH241" s="16"/>
      <c r="AR241" s="16"/>
      <c r="BB241" s="16"/>
      <c r="BL241" s="16"/>
      <c r="BV241" s="16"/>
      <c r="CF241" s="16"/>
      <c r="CP241" s="16"/>
      <c r="CZ241" s="16"/>
      <c r="DJ241" s="16"/>
      <c r="DL241" s="17"/>
    </row>
    <row r="242" spans="4:116" ht="6.75" customHeight="1">
      <c r="D242" s="16"/>
      <c r="N242" s="16"/>
      <c r="X242" s="16"/>
      <c r="AH242" s="16"/>
      <c r="AR242" s="16"/>
      <c r="BB242" s="16"/>
      <c r="BL242" s="16"/>
      <c r="BV242" s="16"/>
      <c r="CF242" s="16"/>
      <c r="CP242" s="16"/>
      <c r="CZ242" s="16"/>
      <c r="DJ242" s="16"/>
      <c r="DL242" s="17"/>
    </row>
    <row r="243" spans="4:116" ht="6.75" customHeight="1">
      <c r="D243" s="16"/>
      <c r="N243" s="16"/>
      <c r="X243" s="16"/>
      <c r="AH243" s="16"/>
      <c r="AR243" s="16"/>
      <c r="BB243" s="16"/>
      <c r="BL243" s="16"/>
      <c r="BV243" s="16"/>
      <c r="CF243" s="16"/>
      <c r="CP243" s="16"/>
      <c r="CZ243" s="16"/>
      <c r="DJ243" s="16"/>
      <c r="DL243" s="17"/>
    </row>
    <row r="244" spans="4:116" ht="6.75" customHeight="1">
      <c r="D244" s="16"/>
      <c r="N244" s="16"/>
      <c r="X244" s="16"/>
      <c r="AH244" s="16"/>
      <c r="AR244" s="16"/>
      <c r="BB244" s="16"/>
      <c r="BL244" s="16"/>
      <c r="BV244" s="16"/>
      <c r="CF244" s="16"/>
      <c r="CP244" s="16"/>
      <c r="CZ244" s="16"/>
      <c r="DJ244" s="16"/>
      <c r="DL244" s="17"/>
    </row>
    <row r="245" spans="4:116" ht="6.75" customHeight="1">
      <c r="D245" s="16"/>
      <c r="N245" s="16"/>
      <c r="X245" s="16"/>
      <c r="AH245" s="16"/>
      <c r="AR245" s="16"/>
      <c r="BB245" s="16"/>
      <c r="BL245" s="16"/>
      <c r="BV245" s="16"/>
      <c r="CF245" s="16"/>
      <c r="CP245" s="16"/>
      <c r="CZ245" s="16"/>
      <c r="DJ245" s="16"/>
      <c r="DL245" s="17"/>
    </row>
    <row r="246" spans="4:116" ht="6.75" customHeight="1">
      <c r="D246" s="16"/>
      <c r="N246" s="16"/>
      <c r="X246" s="16"/>
      <c r="AH246" s="16"/>
      <c r="AR246" s="16"/>
      <c r="BB246" s="16"/>
      <c r="BL246" s="16"/>
      <c r="BV246" s="16"/>
      <c r="CF246" s="16"/>
      <c r="CP246" s="16"/>
      <c r="CZ246" s="16"/>
      <c r="DJ246" s="16"/>
      <c r="DL246" s="17"/>
    </row>
    <row r="247" spans="4:116" ht="6.75" customHeight="1">
      <c r="D247" s="16"/>
      <c r="N247" s="16"/>
      <c r="X247" s="16"/>
      <c r="AH247" s="16"/>
      <c r="AR247" s="16"/>
      <c r="BB247" s="16"/>
      <c r="BL247" s="16"/>
      <c r="BV247" s="16"/>
      <c r="CF247" s="16"/>
      <c r="CP247" s="16"/>
      <c r="CZ247" s="16"/>
      <c r="DJ247" s="16"/>
      <c r="DL247" s="17"/>
    </row>
    <row r="248" spans="4:116" ht="6.75" customHeight="1">
      <c r="D248" s="16"/>
      <c r="N248" s="16"/>
      <c r="X248" s="16"/>
      <c r="AH248" s="16"/>
      <c r="AR248" s="16"/>
      <c r="BB248" s="16"/>
      <c r="BL248" s="16"/>
      <c r="BV248" s="16"/>
      <c r="CF248" s="16"/>
      <c r="CP248" s="16"/>
      <c r="CZ248" s="16"/>
      <c r="DJ248" s="16"/>
      <c r="DL248" s="17"/>
    </row>
    <row r="249" spans="4:116" ht="6.75" customHeight="1">
      <c r="D249" s="16"/>
      <c r="N249" s="16"/>
      <c r="X249" s="16"/>
      <c r="AH249" s="16"/>
      <c r="AR249" s="16"/>
      <c r="BB249" s="16"/>
      <c r="BL249" s="16"/>
      <c r="BV249" s="16"/>
      <c r="CF249" s="16"/>
      <c r="CP249" s="16"/>
      <c r="CZ249" s="16"/>
      <c r="DJ249" s="16"/>
      <c r="DL249" s="17"/>
    </row>
    <row r="250" spans="4:116" ht="6.75" customHeight="1">
      <c r="D250" s="16"/>
      <c r="N250" s="16"/>
      <c r="X250" s="16"/>
      <c r="AH250" s="16"/>
      <c r="AR250" s="16"/>
      <c r="BB250" s="16"/>
      <c r="BL250" s="16"/>
      <c r="BV250" s="16"/>
      <c r="CF250" s="16"/>
      <c r="CP250" s="16"/>
      <c r="CZ250" s="16"/>
      <c r="DJ250" s="16"/>
      <c r="DL250" s="17"/>
    </row>
    <row r="251" spans="4:116" ht="6.75" customHeight="1">
      <c r="D251" s="16"/>
      <c r="N251" s="16"/>
      <c r="X251" s="16"/>
      <c r="AH251" s="16"/>
      <c r="AR251" s="16"/>
      <c r="BB251" s="16"/>
      <c r="BL251" s="16"/>
      <c r="BV251" s="16"/>
      <c r="CF251" s="16"/>
      <c r="CP251" s="16"/>
      <c r="CZ251" s="16"/>
      <c r="DJ251" s="16"/>
      <c r="DL251" s="17"/>
    </row>
    <row r="252" spans="4:116" ht="6.75" customHeight="1">
      <c r="D252" s="16"/>
      <c r="N252" s="16"/>
      <c r="X252" s="16"/>
      <c r="AH252" s="16"/>
      <c r="AR252" s="16"/>
      <c r="BB252" s="16"/>
      <c r="BL252" s="16"/>
      <c r="BV252" s="16"/>
      <c r="CF252" s="16"/>
      <c r="CP252" s="16"/>
      <c r="CZ252" s="16"/>
      <c r="DJ252" s="16"/>
      <c r="DL252" s="17"/>
    </row>
    <row r="253" spans="4:116" ht="6.75" customHeight="1">
      <c r="D253" s="16"/>
      <c r="N253" s="16"/>
      <c r="X253" s="16"/>
      <c r="AH253" s="16"/>
      <c r="AR253" s="16"/>
      <c r="BB253" s="16"/>
      <c r="BL253" s="16"/>
      <c r="BV253" s="16"/>
      <c r="CF253" s="16"/>
      <c r="CP253" s="16"/>
      <c r="CZ253" s="16"/>
      <c r="DJ253" s="16"/>
      <c r="DL253" s="17"/>
    </row>
    <row r="254" spans="4:116" ht="6.75" customHeight="1">
      <c r="D254" s="16"/>
      <c r="N254" s="16"/>
      <c r="X254" s="16"/>
      <c r="AH254" s="16"/>
      <c r="AR254" s="16"/>
      <c r="BB254" s="16"/>
      <c r="BL254" s="16"/>
      <c r="BV254" s="16"/>
      <c r="CF254" s="16"/>
      <c r="CP254" s="16"/>
      <c r="CZ254" s="16"/>
      <c r="DJ254" s="16"/>
      <c r="DL254" s="17"/>
    </row>
    <row r="255" spans="4:116" ht="6.75" customHeight="1">
      <c r="D255" s="16"/>
      <c r="N255" s="16"/>
      <c r="X255" s="16"/>
      <c r="AH255" s="16"/>
      <c r="AR255" s="16"/>
      <c r="BB255" s="16"/>
      <c r="BL255" s="16"/>
      <c r="BV255" s="16"/>
      <c r="CF255" s="16"/>
      <c r="CP255" s="16"/>
      <c r="CZ255" s="16"/>
      <c r="DJ255" s="16"/>
      <c r="DL255" s="17"/>
    </row>
    <row r="256" spans="4:116" ht="6.75" customHeight="1">
      <c r="D256" s="16"/>
      <c r="N256" s="16"/>
      <c r="X256" s="16"/>
      <c r="AH256" s="16"/>
      <c r="AR256" s="16"/>
      <c r="BB256" s="16"/>
      <c r="BL256" s="16"/>
      <c r="BV256" s="16"/>
      <c r="CF256" s="16"/>
      <c r="CP256" s="16"/>
      <c r="CZ256" s="16"/>
      <c r="DJ256" s="16"/>
      <c r="DL256" s="17"/>
    </row>
    <row r="257" spans="4:116" ht="6.75" customHeight="1">
      <c r="D257" s="16"/>
      <c r="N257" s="16"/>
      <c r="X257" s="16"/>
      <c r="AH257" s="16"/>
      <c r="AR257" s="16"/>
      <c r="BB257" s="16"/>
      <c r="BL257" s="16"/>
      <c r="BV257" s="16"/>
      <c r="CF257" s="16"/>
      <c r="CP257" s="16"/>
      <c r="CZ257" s="16"/>
      <c r="DJ257" s="16"/>
      <c r="DL257" s="17"/>
    </row>
    <row r="258" spans="4:116" ht="6.75" customHeight="1">
      <c r="D258" s="16"/>
      <c r="N258" s="16"/>
      <c r="X258" s="16"/>
      <c r="AH258" s="16"/>
      <c r="AR258" s="16"/>
      <c r="BB258" s="16"/>
      <c r="BL258" s="16"/>
      <c r="BV258" s="16"/>
      <c r="CF258" s="80" t="s">
        <v>107</v>
      </c>
      <c r="CP258" s="16"/>
      <c r="CZ258" s="16"/>
      <c r="DJ258" s="16"/>
      <c r="DL258" s="17"/>
    </row>
    <row r="259" spans="4:116" ht="6.75" customHeight="1">
      <c r="D259" s="16"/>
      <c r="N259" s="16"/>
      <c r="X259" s="16"/>
      <c r="AH259" s="16"/>
      <c r="AR259" s="16"/>
      <c r="BB259" s="16"/>
      <c r="BL259" s="16"/>
      <c r="BV259" s="16"/>
      <c r="CF259" s="16"/>
      <c r="CP259" s="16"/>
      <c r="CZ259" s="16"/>
      <c r="DJ259" s="16"/>
      <c r="DL259" s="17"/>
    </row>
    <row r="260" spans="4:116" ht="6.75" customHeight="1">
      <c r="D260" s="16"/>
      <c r="N260" s="16"/>
      <c r="X260" s="16"/>
      <c r="AH260" s="16"/>
      <c r="AR260" s="16"/>
      <c r="BB260" s="16"/>
      <c r="BL260" s="16"/>
      <c r="BV260" s="16"/>
      <c r="CF260" s="16"/>
      <c r="CP260" s="16"/>
      <c r="CZ260" s="16"/>
      <c r="DJ260" s="16"/>
      <c r="DL260" s="17"/>
    </row>
    <row r="261" spans="4:116" ht="6.75" customHeight="1">
      <c r="D261" s="16"/>
      <c r="N261" s="16"/>
      <c r="X261" s="16"/>
      <c r="AH261" s="16"/>
      <c r="AR261" s="16"/>
      <c r="BB261" s="16"/>
      <c r="BL261" s="16"/>
      <c r="BV261" s="16"/>
      <c r="CF261" s="16"/>
      <c r="CP261" s="16"/>
      <c r="CZ261" s="16"/>
      <c r="DJ261" s="16"/>
      <c r="DL261" s="17"/>
    </row>
    <row r="262" spans="4:116" ht="6.75" customHeight="1">
      <c r="D262" s="16"/>
      <c r="N262" s="16"/>
      <c r="X262" s="16"/>
      <c r="AH262" s="16"/>
      <c r="AR262" s="16"/>
      <c r="BB262" s="16"/>
      <c r="BL262" s="16"/>
      <c r="BV262" s="16"/>
      <c r="CF262" s="16"/>
      <c r="CP262" s="16"/>
      <c r="CZ262" s="16"/>
      <c r="DJ262" s="16"/>
      <c r="DL262" s="17"/>
    </row>
    <row r="263" spans="4:116" ht="6.75" customHeight="1">
      <c r="D263" s="16"/>
      <c r="N263" s="16"/>
      <c r="X263" s="16"/>
      <c r="AH263" s="16"/>
      <c r="AR263" s="16"/>
      <c r="BB263" s="16"/>
      <c r="BL263" s="16"/>
      <c r="BV263" s="16"/>
      <c r="CF263" s="16"/>
      <c r="CP263" s="16"/>
      <c r="CZ263" s="16"/>
      <c r="DJ263" s="16"/>
      <c r="DL263" s="17"/>
    </row>
    <row r="264" spans="4:116" ht="6.75" customHeight="1">
      <c r="D264" s="16"/>
      <c r="N264" s="16"/>
      <c r="X264" s="16"/>
      <c r="AH264" s="16"/>
      <c r="AR264" s="16"/>
      <c r="BB264" s="16"/>
      <c r="BL264" s="16"/>
      <c r="BV264" s="16"/>
      <c r="CF264" s="16"/>
      <c r="CP264" s="16"/>
      <c r="CZ264" s="16"/>
      <c r="DJ264" s="16"/>
      <c r="DL264" s="17"/>
    </row>
    <row r="265" spans="4:116" ht="6.75" customHeight="1">
      <c r="D265" s="16"/>
      <c r="N265" s="16"/>
      <c r="X265" s="16"/>
      <c r="AH265" s="16"/>
      <c r="AR265" s="16"/>
      <c r="BB265" s="16"/>
      <c r="BL265" s="16"/>
      <c r="BV265" s="16"/>
      <c r="CF265" s="16"/>
      <c r="CP265" s="16"/>
      <c r="CZ265" s="16"/>
      <c r="DJ265" s="16"/>
      <c r="DL265" s="17"/>
    </row>
    <row r="266" spans="4:116" ht="6.75" customHeight="1">
      <c r="D266" s="16"/>
      <c r="N266" s="16"/>
      <c r="X266" s="16"/>
      <c r="AH266" s="16"/>
      <c r="AR266" s="16"/>
      <c r="BB266" s="16"/>
      <c r="BL266" s="16"/>
      <c r="BV266" s="16"/>
      <c r="CF266" s="16"/>
      <c r="CP266" s="16"/>
      <c r="CZ266" s="16"/>
      <c r="DJ266" s="16"/>
      <c r="DL266" s="17"/>
    </row>
    <row r="267" spans="4:116" ht="6.75" customHeight="1">
      <c r="D267" s="16"/>
      <c r="N267" s="16"/>
      <c r="X267" s="16"/>
      <c r="AH267" s="16"/>
      <c r="AR267" s="16"/>
      <c r="BB267" s="16"/>
      <c r="BL267" s="16"/>
      <c r="BV267" s="16"/>
      <c r="CF267" s="16"/>
      <c r="CP267" s="16"/>
      <c r="CZ267" s="16"/>
      <c r="DJ267" s="16"/>
      <c r="DL267" s="17"/>
    </row>
    <row r="268" spans="4:116" ht="6.75" customHeight="1">
      <c r="D268" s="16"/>
      <c r="N268" s="16"/>
      <c r="X268" s="16"/>
      <c r="AH268" s="16"/>
      <c r="AR268" s="16"/>
      <c r="BB268" s="16"/>
      <c r="BL268" s="16"/>
      <c r="BV268" s="16"/>
      <c r="CF268" s="16"/>
      <c r="CP268" s="16"/>
      <c r="CZ268" s="16"/>
      <c r="DJ268" s="16"/>
      <c r="DL268" s="17"/>
    </row>
    <row r="269" spans="4:116" ht="6.75" customHeight="1">
      <c r="D269" s="16"/>
      <c r="N269" s="16"/>
      <c r="X269" s="16"/>
      <c r="AH269" s="16"/>
      <c r="AR269" s="16"/>
      <c r="BB269" s="16"/>
      <c r="BL269" s="16"/>
      <c r="BV269" s="16"/>
      <c r="CF269" s="16"/>
      <c r="CP269" s="16"/>
      <c r="CZ269" s="16"/>
      <c r="DJ269" s="16"/>
      <c r="DL269" s="17"/>
    </row>
  </sheetData>
  <sheetProtection selectLockedCells="1" selectUnlockedCells="1"/>
  <mergeCells count="327">
    <mergeCell ref="CJ39:CY40"/>
    <mergeCell ref="B55:C56"/>
    <mergeCell ref="DJ55:DK56"/>
    <mergeCell ref="D58:DI59"/>
    <mergeCell ref="DJ74:DK75"/>
    <mergeCell ref="I77:X78"/>
    <mergeCell ref="DD77:DI78"/>
    <mergeCell ref="AL21:AM21"/>
    <mergeCell ref="AN21:AP21"/>
    <mergeCell ref="AQ21:AR21"/>
    <mergeCell ref="AS21:AV21"/>
    <mergeCell ref="B36:C37"/>
    <mergeCell ref="D39:CI40"/>
    <mergeCell ref="W21:X21"/>
    <mergeCell ref="Y21:AA21"/>
    <mergeCell ref="AB21:AC21"/>
    <mergeCell ref="AD21:AF21"/>
    <mergeCell ref="AG21:AH21"/>
    <mergeCell ref="AI21:AK21"/>
    <mergeCell ref="AL20:AM20"/>
    <mergeCell ref="AN20:AP20"/>
    <mergeCell ref="AQ20:AR20"/>
    <mergeCell ref="AS20:AV20"/>
    <mergeCell ref="D21:I21"/>
    <mergeCell ref="J21:L21"/>
    <mergeCell ref="M21:N21"/>
    <mergeCell ref="O21:Q21"/>
    <mergeCell ref="R21:S21"/>
    <mergeCell ref="T21:V21"/>
    <mergeCell ref="W20:X20"/>
    <mergeCell ref="Y20:AA20"/>
    <mergeCell ref="AB20:AC20"/>
    <mergeCell ref="AD20:AF20"/>
    <mergeCell ref="AG20:AH20"/>
    <mergeCell ref="AI20:AK20"/>
    <mergeCell ref="AL19:AM19"/>
    <mergeCell ref="AN19:AP19"/>
    <mergeCell ref="AQ19:AR19"/>
    <mergeCell ref="AS19:AV19"/>
    <mergeCell ref="D20:I20"/>
    <mergeCell ref="J20:L20"/>
    <mergeCell ref="M20:N20"/>
    <mergeCell ref="O20:Q20"/>
    <mergeCell ref="R20:S20"/>
    <mergeCell ref="T20:V20"/>
    <mergeCell ref="W19:X19"/>
    <mergeCell ref="Y19:AA19"/>
    <mergeCell ref="AB19:AC19"/>
    <mergeCell ref="AD19:AF19"/>
    <mergeCell ref="AG19:AH19"/>
    <mergeCell ref="AI19:AK19"/>
    <mergeCell ref="AL18:AM18"/>
    <mergeCell ref="AN18:AP18"/>
    <mergeCell ref="AQ18:AR18"/>
    <mergeCell ref="AS18:AV18"/>
    <mergeCell ref="D19:I19"/>
    <mergeCell ref="J19:L19"/>
    <mergeCell ref="M19:N19"/>
    <mergeCell ref="O19:Q19"/>
    <mergeCell ref="R19:S19"/>
    <mergeCell ref="T19:V19"/>
    <mergeCell ref="W18:X18"/>
    <mergeCell ref="Y18:AA18"/>
    <mergeCell ref="AB18:AC18"/>
    <mergeCell ref="AD18:AF18"/>
    <mergeCell ref="AG18:AH18"/>
    <mergeCell ref="AI18:AK18"/>
    <mergeCell ref="D18:I18"/>
    <mergeCell ref="J18:L18"/>
    <mergeCell ref="M18:N18"/>
    <mergeCell ref="O18:Q18"/>
    <mergeCell ref="R18:S18"/>
    <mergeCell ref="T18:V18"/>
    <mergeCell ref="AD17:AF17"/>
    <mergeCell ref="AG17:AH17"/>
    <mergeCell ref="AI17:AK17"/>
    <mergeCell ref="AL17:AM17"/>
    <mergeCell ref="AN17:AP17"/>
    <mergeCell ref="AQ17:AR17"/>
    <mergeCell ref="BY16:CE17"/>
    <mergeCell ref="D17:I17"/>
    <mergeCell ref="J17:L17"/>
    <mergeCell ref="M17:N17"/>
    <mergeCell ref="O17:Q17"/>
    <mergeCell ref="R17:S17"/>
    <mergeCell ref="T17:V17"/>
    <mergeCell ref="W17:X17"/>
    <mergeCell ref="Y17:AA17"/>
    <mergeCell ref="AB17:AC17"/>
    <mergeCell ref="BB16:BF17"/>
    <mergeCell ref="BG16:BK17"/>
    <mergeCell ref="BL16:BM17"/>
    <mergeCell ref="BN16:BR17"/>
    <mergeCell ref="BS16:BU17"/>
    <mergeCell ref="BV16:BX17"/>
    <mergeCell ref="AL16:AM16"/>
    <mergeCell ref="AN16:AP16"/>
    <mergeCell ref="AQ16:AR16"/>
    <mergeCell ref="AS16:AV16"/>
    <mergeCell ref="AW16:AY17"/>
    <mergeCell ref="AZ16:BA17"/>
    <mergeCell ref="AS17:AV17"/>
    <mergeCell ref="W16:X16"/>
    <mergeCell ref="Y16:AA16"/>
    <mergeCell ref="AB16:AC16"/>
    <mergeCell ref="AD16:AF16"/>
    <mergeCell ref="AG16:AH16"/>
    <mergeCell ref="AI16:AK16"/>
    <mergeCell ref="D16:I16"/>
    <mergeCell ref="J16:L16"/>
    <mergeCell ref="M16:N16"/>
    <mergeCell ref="O16:Q16"/>
    <mergeCell ref="R16:S16"/>
    <mergeCell ref="T16:V16"/>
    <mergeCell ref="AD15:AF15"/>
    <mergeCell ref="AG15:AH15"/>
    <mergeCell ref="AI15:AK15"/>
    <mergeCell ref="AL15:AM15"/>
    <mergeCell ref="AN15:AP15"/>
    <mergeCell ref="AQ15:AR15"/>
    <mergeCell ref="BY14:CE15"/>
    <mergeCell ref="D15:I15"/>
    <mergeCell ref="J15:L15"/>
    <mergeCell ref="M15:N15"/>
    <mergeCell ref="O15:Q15"/>
    <mergeCell ref="R15:S15"/>
    <mergeCell ref="T15:V15"/>
    <mergeCell ref="W15:X15"/>
    <mergeCell ref="Y15:AA15"/>
    <mergeCell ref="AB15:AC15"/>
    <mergeCell ref="BB14:BF15"/>
    <mergeCell ref="BG14:BK15"/>
    <mergeCell ref="BL14:BM15"/>
    <mergeCell ref="BN14:BR15"/>
    <mergeCell ref="BS14:BU15"/>
    <mergeCell ref="BV14:BX15"/>
    <mergeCell ref="AL14:AM14"/>
    <mergeCell ref="AN14:AP14"/>
    <mergeCell ref="AQ14:AR14"/>
    <mergeCell ref="AS14:AV14"/>
    <mergeCell ref="AW14:AY15"/>
    <mergeCell ref="AZ14:BA15"/>
    <mergeCell ref="AS15:AV15"/>
    <mergeCell ref="W14:X14"/>
    <mergeCell ref="Y14:AA14"/>
    <mergeCell ref="AB14:AC14"/>
    <mergeCell ref="AD14:AF14"/>
    <mergeCell ref="AG14:AH14"/>
    <mergeCell ref="AI14:AK14"/>
    <mergeCell ref="D14:I14"/>
    <mergeCell ref="J14:L14"/>
    <mergeCell ref="M14:N14"/>
    <mergeCell ref="O14:Q14"/>
    <mergeCell ref="R14:S14"/>
    <mergeCell ref="T14:V14"/>
    <mergeCell ref="AD13:AF13"/>
    <mergeCell ref="AG13:AH13"/>
    <mergeCell ref="AI13:AK13"/>
    <mergeCell ref="AL13:AM13"/>
    <mergeCell ref="AN13:AP13"/>
    <mergeCell ref="AQ13:AR13"/>
    <mergeCell ref="BY12:CE13"/>
    <mergeCell ref="D13:I13"/>
    <mergeCell ref="J13:L13"/>
    <mergeCell ref="M13:N13"/>
    <mergeCell ref="O13:Q13"/>
    <mergeCell ref="R13:S13"/>
    <mergeCell ref="T13:V13"/>
    <mergeCell ref="W13:X13"/>
    <mergeCell ref="Y13:AA13"/>
    <mergeCell ref="AB13:AC13"/>
    <mergeCell ref="BB12:BF13"/>
    <mergeCell ref="BG12:BK13"/>
    <mergeCell ref="BL12:BM13"/>
    <mergeCell ref="BN12:BR13"/>
    <mergeCell ref="BS12:BU13"/>
    <mergeCell ref="BV12:BX13"/>
    <mergeCell ref="AL12:AM12"/>
    <mergeCell ref="AN12:AP12"/>
    <mergeCell ref="AQ12:AR12"/>
    <mergeCell ref="AS12:AV12"/>
    <mergeCell ref="AW12:AY13"/>
    <mergeCell ref="AZ12:BA13"/>
    <mergeCell ref="AS13:AV13"/>
    <mergeCell ref="W12:X12"/>
    <mergeCell ref="Y12:AA12"/>
    <mergeCell ref="AB12:AC12"/>
    <mergeCell ref="AD12:AF12"/>
    <mergeCell ref="AG12:AH12"/>
    <mergeCell ref="AI12:AK12"/>
    <mergeCell ref="D12:I12"/>
    <mergeCell ref="J12:L12"/>
    <mergeCell ref="M12:N12"/>
    <mergeCell ref="O12:Q12"/>
    <mergeCell ref="R12:S12"/>
    <mergeCell ref="T12:V12"/>
    <mergeCell ref="AD11:AF11"/>
    <mergeCell ref="AG11:AH11"/>
    <mergeCell ref="AI11:AK11"/>
    <mergeCell ref="AL11:AM11"/>
    <mergeCell ref="AN11:AP11"/>
    <mergeCell ref="AQ11:AR11"/>
    <mergeCell ref="BY10:CE11"/>
    <mergeCell ref="D11:I11"/>
    <mergeCell ref="J11:L11"/>
    <mergeCell ref="M11:N11"/>
    <mergeCell ref="O11:Q11"/>
    <mergeCell ref="R11:S11"/>
    <mergeCell ref="T11:V11"/>
    <mergeCell ref="W11:X11"/>
    <mergeCell ref="Y11:AA11"/>
    <mergeCell ref="AB11:AC11"/>
    <mergeCell ref="BB10:BF11"/>
    <mergeCell ref="BG10:BK11"/>
    <mergeCell ref="BL10:BM11"/>
    <mergeCell ref="BN10:BR11"/>
    <mergeCell ref="BS10:BU11"/>
    <mergeCell ref="BV10:BX11"/>
    <mergeCell ref="AL10:AM10"/>
    <mergeCell ref="AN10:AP10"/>
    <mergeCell ref="AQ10:AR10"/>
    <mergeCell ref="AS10:AV10"/>
    <mergeCell ref="AW10:AY11"/>
    <mergeCell ref="AZ10:BA11"/>
    <mergeCell ref="AS11:AV11"/>
    <mergeCell ref="W10:X10"/>
    <mergeCell ref="Y10:AA10"/>
    <mergeCell ref="AB10:AC10"/>
    <mergeCell ref="AD10:AF10"/>
    <mergeCell ref="AG10:AH10"/>
    <mergeCell ref="AI10:AK10"/>
    <mergeCell ref="D10:I10"/>
    <mergeCell ref="J10:L10"/>
    <mergeCell ref="M10:N10"/>
    <mergeCell ref="O10:Q10"/>
    <mergeCell ref="R10:S10"/>
    <mergeCell ref="T10:V10"/>
    <mergeCell ref="AD9:AF9"/>
    <mergeCell ref="AG9:AH9"/>
    <mergeCell ref="AI9:AK9"/>
    <mergeCell ref="AL9:AM9"/>
    <mergeCell ref="AN9:AP9"/>
    <mergeCell ref="AQ9:AR9"/>
    <mergeCell ref="BY8:CE9"/>
    <mergeCell ref="D9:I9"/>
    <mergeCell ref="J9:L9"/>
    <mergeCell ref="M9:N9"/>
    <mergeCell ref="O9:Q9"/>
    <mergeCell ref="R9:S9"/>
    <mergeCell ref="T9:V9"/>
    <mergeCell ref="W9:X9"/>
    <mergeCell ref="Y9:AA9"/>
    <mergeCell ref="AB9:AC9"/>
    <mergeCell ref="BB8:BF9"/>
    <mergeCell ref="BG8:BK9"/>
    <mergeCell ref="BL8:BM9"/>
    <mergeCell ref="BN8:BR9"/>
    <mergeCell ref="BS8:BU9"/>
    <mergeCell ref="BV8:BX9"/>
    <mergeCell ref="AL8:AM8"/>
    <mergeCell ref="AN8:AP8"/>
    <mergeCell ref="AQ8:AR8"/>
    <mergeCell ref="AS8:AV8"/>
    <mergeCell ref="AW8:AY9"/>
    <mergeCell ref="AZ8:BA9"/>
    <mergeCell ref="AS9:AV9"/>
    <mergeCell ref="W8:X8"/>
    <mergeCell ref="Y8:AA8"/>
    <mergeCell ref="AB8:AC8"/>
    <mergeCell ref="AD8:AF8"/>
    <mergeCell ref="AG8:AH8"/>
    <mergeCell ref="AI8:AK8"/>
    <mergeCell ref="D8:I8"/>
    <mergeCell ref="J8:L8"/>
    <mergeCell ref="M8:N8"/>
    <mergeCell ref="O8:Q8"/>
    <mergeCell ref="R8:S8"/>
    <mergeCell ref="T8:V8"/>
    <mergeCell ref="AD7:AF7"/>
    <mergeCell ref="AG7:AH7"/>
    <mergeCell ref="AI7:AK7"/>
    <mergeCell ref="AL7:AM7"/>
    <mergeCell ref="AN7:AP7"/>
    <mergeCell ref="AQ7:AR7"/>
    <mergeCell ref="BY6:CE7"/>
    <mergeCell ref="D7:I7"/>
    <mergeCell ref="J7:L7"/>
    <mergeCell ref="M7:N7"/>
    <mergeCell ref="O7:Q7"/>
    <mergeCell ref="R7:S7"/>
    <mergeCell ref="T7:V7"/>
    <mergeCell ref="W7:X7"/>
    <mergeCell ref="Y7:AA7"/>
    <mergeCell ref="AB7:AC7"/>
    <mergeCell ref="BB6:BF7"/>
    <mergeCell ref="BG6:BK7"/>
    <mergeCell ref="BL6:BM7"/>
    <mergeCell ref="BN6:BR7"/>
    <mergeCell ref="BS6:BU7"/>
    <mergeCell ref="BV6:BX7"/>
    <mergeCell ref="AL6:AM6"/>
    <mergeCell ref="AN6:AP6"/>
    <mergeCell ref="AQ6:AR6"/>
    <mergeCell ref="AS6:AV6"/>
    <mergeCell ref="AW6:AY7"/>
    <mergeCell ref="AZ6:BA7"/>
    <mergeCell ref="AS7:AV7"/>
    <mergeCell ref="W6:X6"/>
    <mergeCell ref="Y6:AA6"/>
    <mergeCell ref="AB6:AC6"/>
    <mergeCell ref="AD6:AF6"/>
    <mergeCell ref="AG6:AH6"/>
    <mergeCell ref="AI6:AK6"/>
    <mergeCell ref="D6:I6"/>
    <mergeCell ref="J6:L6"/>
    <mergeCell ref="M6:N6"/>
    <mergeCell ref="O6:Q6"/>
    <mergeCell ref="R6:S6"/>
    <mergeCell ref="T6:V6"/>
    <mergeCell ref="D1:CO3"/>
    <mergeCell ref="CP1:CY3"/>
    <mergeCell ref="D4:M5"/>
    <mergeCell ref="N4:R5"/>
    <mergeCell ref="AW4:BM5"/>
    <mergeCell ref="BN4:BU5"/>
    <mergeCell ref="BV4:CG5"/>
    <mergeCell ref="CH4:CL5"/>
  </mergeCells>
  <printOptions gridLines="1"/>
  <pageMargins left="0.11811023622047245" right="0.11811023622047245" top="0.35433070866141736" bottom="0.35433070866141736" header="0.5118110236220472" footer="0.5118110236220472"/>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CG56"/>
  <sheetViews>
    <sheetView zoomScalePageLayoutView="0" workbookViewId="0" topLeftCell="E8">
      <selection activeCell="N18" sqref="N18"/>
    </sheetView>
  </sheetViews>
  <sheetFormatPr defaultColWidth="11.421875" defaultRowHeight="12.75"/>
  <cols>
    <col min="2" max="2" width="7.00390625" style="0" customWidth="1"/>
    <col min="3" max="3" width="7.28125" style="0" customWidth="1"/>
    <col min="4" max="4" width="14.28125" style="0" customWidth="1"/>
    <col min="5" max="5" width="7.7109375" style="0" customWidth="1"/>
    <col min="6" max="6" width="7.57421875" style="0" customWidth="1"/>
    <col min="7" max="7" width="6.00390625" style="0" customWidth="1"/>
    <col min="8" max="8" width="5.140625" style="0" customWidth="1"/>
    <col min="9" max="24" width="4.7109375" style="0" customWidth="1"/>
    <col min="25" max="25" width="5.57421875" style="0" customWidth="1"/>
    <col min="28" max="28" width="9.00390625" style="0" customWidth="1"/>
  </cols>
  <sheetData>
    <row r="1" spans="1:85" ht="29.25" customHeight="1">
      <c r="A1" s="81" t="s">
        <v>70</v>
      </c>
      <c r="B1" s="81" t="s">
        <v>69</v>
      </c>
      <c r="C1" s="81" t="s">
        <v>122</v>
      </c>
      <c r="D1" s="82" t="s">
        <v>65</v>
      </c>
      <c r="E1" s="83" t="s">
        <v>66</v>
      </c>
      <c r="F1" s="84" t="s">
        <v>123</v>
      </c>
      <c r="G1" s="311" t="s">
        <v>124</v>
      </c>
      <c r="H1" s="311"/>
      <c r="I1" s="311"/>
      <c r="J1" s="311"/>
      <c r="K1" s="311"/>
      <c r="L1" s="311"/>
      <c r="M1" s="311"/>
      <c r="N1" s="311"/>
      <c r="O1" s="311"/>
      <c r="P1" s="311"/>
      <c r="Q1" s="311"/>
      <c r="R1" s="311"/>
      <c r="S1" s="311"/>
      <c r="T1" s="311"/>
      <c r="U1" s="311"/>
      <c r="V1" s="311"/>
      <c r="W1" s="311"/>
      <c r="X1" s="85" t="s">
        <v>123</v>
      </c>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P1" s="86"/>
      <c r="BQ1" s="86"/>
      <c r="BR1" s="86"/>
      <c r="BS1" s="86"/>
      <c r="BT1" s="86"/>
      <c r="BV1" s="86"/>
      <c r="BW1" s="86"/>
      <c r="BX1" s="86"/>
      <c r="BY1" s="86"/>
      <c r="CA1" s="87"/>
      <c r="CB1" s="87"/>
      <c r="CC1" s="87"/>
      <c r="CD1" s="87"/>
      <c r="CE1" s="87"/>
      <c r="CF1" s="87"/>
      <c r="CG1" s="87"/>
    </row>
    <row r="2" spans="1:24" ht="17.25" customHeight="1">
      <c r="A2" s="88">
        <f aca="true" t="shared" si="0" ref="A2:A27">((SUM(G2:W2)*B2)+F2+X2)</f>
        <v>64</v>
      </c>
      <c r="B2" s="89">
        <v>1</v>
      </c>
      <c r="C2" s="89">
        <v>1</v>
      </c>
      <c r="D2" s="90" t="s">
        <v>125</v>
      </c>
      <c r="E2" s="91">
        <v>1163</v>
      </c>
      <c r="F2" s="92">
        <f>Vevoppskrift!R9</f>
        <v>2</v>
      </c>
      <c r="G2" s="89">
        <v>30</v>
      </c>
      <c r="H2" s="89"/>
      <c r="I2" s="89"/>
      <c r="J2" s="89"/>
      <c r="K2" s="89"/>
      <c r="L2" s="89"/>
      <c r="M2" s="89"/>
      <c r="N2" s="89"/>
      <c r="O2" s="89"/>
      <c r="P2" s="89"/>
      <c r="Q2" s="89">
        <v>30</v>
      </c>
      <c r="R2" s="89"/>
      <c r="S2" s="89"/>
      <c r="T2" s="89"/>
      <c r="U2" s="89"/>
      <c r="V2" s="89"/>
      <c r="W2" s="89"/>
      <c r="X2" s="89">
        <v>2</v>
      </c>
    </row>
    <row r="3" spans="1:24" ht="17.25" customHeight="1">
      <c r="A3" s="88">
        <f t="shared" si="0"/>
        <v>40</v>
      </c>
      <c r="B3" s="89">
        <v>1</v>
      </c>
      <c r="C3" s="89">
        <v>2</v>
      </c>
      <c r="D3" s="90" t="s">
        <v>126</v>
      </c>
      <c r="E3" s="91">
        <v>1164</v>
      </c>
      <c r="F3" s="89"/>
      <c r="G3" s="89"/>
      <c r="H3" s="89">
        <v>20</v>
      </c>
      <c r="I3" s="89"/>
      <c r="J3" s="89"/>
      <c r="K3" s="89"/>
      <c r="L3" s="89"/>
      <c r="M3" s="89"/>
      <c r="N3" s="89"/>
      <c r="O3" s="89"/>
      <c r="P3" s="89">
        <v>20</v>
      </c>
      <c r="Q3" s="89"/>
      <c r="R3" s="89"/>
      <c r="S3" s="89"/>
      <c r="T3" s="89"/>
      <c r="U3" s="89"/>
      <c r="V3" s="89"/>
      <c r="W3" s="89"/>
      <c r="X3" s="89"/>
    </row>
    <row r="4" spans="1:24" ht="17.25" customHeight="1">
      <c r="A4" s="88">
        <f t="shared" si="0"/>
        <v>60</v>
      </c>
      <c r="B4" s="89">
        <v>1</v>
      </c>
      <c r="C4" s="89">
        <v>3</v>
      </c>
      <c r="D4" s="90" t="s">
        <v>127</v>
      </c>
      <c r="E4" s="91">
        <v>1165</v>
      </c>
      <c r="F4" s="89"/>
      <c r="G4" s="89"/>
      <c r="H4" s="89"/>
      <c r="I4" s="89">
        <v>30</v>
      </c>
      <c r="J4" s="89"/>
      <c r="K4" s="89"/>
      <c r="L4" s="89"/>
      <c r="M4" s="89"/>
      <c r="N4" s="89"/>
      <c r="O4" s="89">
        <v>30</v>
      </c>
      <c r="P4" s="89"/>
      <c r="Q4" s="89"/>
      <c r="R4" s="89"/>
      <c r="S4" s="89"/>
      <c r="T4" s="89"/>
      <c r="U4" s="89"/>
      <c r="V4" s="89"/>
      <c r="W4" s="89"/>
      <c r="X4" s="89"/>
    </row>
    <row r="5" spans="1:24" ht="17.25" customHeight="1">
      <c r="A5" s="88">
        <f t="shared" si="0"/>
        <v>60</v>
      </c>
      <c r="B5" s="89">
        <v>1</v>
      </c>
      <c r="C5" s="89">
        <v>4</v>
      </c>
      <c r="D5" s="90" t="s">
        <v>128</v>
      </c>
      <c r="E5" s="91">
        <v>1166</v>
      </c>
      <c r="F5" s="89"/>
      <c r="G5" s="89"/>
      <c r="H5" s="89"/>
      <c r="I5" s="89"/>
      <c r="J5" s="89">
        <v>30</v>
      </c>
      <c r="K5" s="89"/>
      <c r="L5" s="89"/>
      <c r="M5" s="89"/>
      <c r="N5" s="89">
        <v>30</v>
      </c>
      <c r="O5" s="89"/>
      <c r="P5" s="89"/>
      <c r="Q5" s="89"/>
      <c r="R5" s="89"/>
      <c r="S5" s="89"/>
      <c r="T5" s="89"/>
      <c r="U5" s="89"/>
      <c r="V5" s="89"/>
      <c r="W5" s="89"/>
      <c r="X5" s="89"/>
    </row>
    <row r="6" spans="1:24" ht="17.25" customHeight="1">
      <c r="A6" s="88">
        <f t="shared" si="0"/>
        <v>300</v>
      </c>
      <c r="B6" s="89">
        <v>10</v>
      </c>
      <c r="C6" s="89">
        <v>1</v>
      </c>
      <c r="D6" s="90" t="s">
        <v>125</v>
      </c>
      <c r="E6" s="91">
        <v>1163</v>
      </c>
      <c r="F6" s="89"/>
      <c r="G6" s="89"/>
      <c r="H6" s="89"/>
      <c r="I6" s="89"/>
      <c r="J6" s="89"/>
      <c r="K6" s="93">
        <v>30</v>
      </c>
      <c r="L6" s="94"/>
      <c r="M6" s="95"/>
      <c r="N6" s="89"/>
      <c r="O6" s="89"/>
      <c r="P6" s="89"/>
      <c r="Q6" s="89"/>
      <c r="R6" s="89"/>
      <c r="S6" s="89"/>
      <c r="T6" s="89"/>
      <c r="U6" s="89"/>
      <c r="V6" s="89"/>
      <c r="W6" s="89"/>
      <c r="X6" s="89"/>
    </row>
    <row r="7" spans="1:24" ht="17.25" customHeight="1">
      <c r="A7" s="88">
        <f t="shared" si="0"/>
        <v>300</v>
      </c>
      <c r="B7" s="89">
        <v>10</v>
      </c>
      <c r="C7" s="89">
        <v>2</v>
      </c>
      <c r="D7" s="90" t="s">
        <v>129</v>
      </c>
      <c r="E7" s="91">
        <v>1164</v>
      </c>
      <c r="F7" s="89"/>
      <c r="G7" s="89"/>
      <c r="H7" s="89"/>
      <c r="I7" s="89"/>
      <c r="J7" s="89"/>
      <c r="K7" s="96"/>
      <c r="L7" s="1">
        <v>30</v>
      </c>
      <c r="M7" s="97"/>
      <c r="N7" s="89"/>
      <c r="O7" s="89"/>
      <c r="P7" s="89"/>
      <c r="Q7" s="89"/>
      <c r="R7" s="89"/>
      <c r="S7" s="89"/>
      <c r="T7" s="89"/>
      <c r="U7" s="89"/>
      <c r="V7" s="89"/>
      <c r="W7" s="89"/>
      <c r="X7" s="89"/>
    </row>
    <row r="8" spans="1:24" ht="17.25" customHeight="1">
      <c r="A8" s="88">
        <f t="shared" si="0"/>
        <v>300</v>
      </c>
      <c r="B8" s="89">
        <v>10</v>
      </c>
      <c r="C8" s="89">
        <v>3</v>
      </c>
      <c r="D8" s="90" t="s">
        <v>127</v>
      </c>
      <c r="E8" s="91">
        <v>1165</v>
      </c>
      <c r="F8" s="89"/>
      <c r="G8" s="89"/>
      <c r="H8" s="89"/>
      <c r="I8" s="89"/>
      <c r="J8" s="89"/>
      <c r="K8" s="98"/>
      <c r="L8" s="99"/>
      <c r="M8" s="100">
        <v>30</v>
      </c>
      <c r="N8" s="89"/>
      <c r="O8" s="89"/>
      <c r="P8" s="89"/>
      <c r="Q8" s="89"/>
      <c r="R8" s="89"/>
      <c r="S8" s="89"/>
      <c r="T8" s="89"/>
      <c r="U8" s="89"/>
      <c r="V8" s="89"/>
      <c r="W8" s="89"/>
      <c r="X8" s="89"/>
    </row>
    <row r="9" spans="1:24" ht="17.25" customHeight="1">
      <c r="A9" s="88">
        <f t="shared" si="0"/>
        <v>0</v>
      </c>
      <c r="B9" s="89">
        <v>1</v>
      </c>
      <c r="C9" s="89"/>
      <c r="D9" s="90"/>
      <c r="E9" s="91"/>
      <c r="F9" s="89"/>
      <c r="G9" s="89"/>
      <c r="H9" s="89"/>
      <c r="I9" s="89"/>
      <c r="J9" s="89"/>
      <c r="K9" s="312" t="s">
        <v>130</v>
      </c>
      <c r="L9" s="312"/>
      <c r="M9" s="312"/>
      <c r="N9" s="89"/>
      <c r="O9" s="89"/>
      <c r="P9" s="89"/>
      <c r="Q9" s="89"/>
      <c r="R9" s="89"/>
      <c r="S9" s="89"/>
      <c r="T9" s="89"/>
      <c r="U9" s="89"/>
      <c r="V9" s="89"/>
      <c r="W9" s="89"/>
      <c r="X9" s="89"/>
    </row>
    <row r="10" spans="1:24" ht="17.25" customHeight="1">
      <c r="A10" s="88">
        <f t="shared" si="0"/>
        <v>0</v>
      </c>
      <c r="B10" s="89">
        <v>1</v>
      </c>
      <c r="C10" s="89"/>
      <c r="D10" s="90"/>
      <c r="E10" s="91"/>
      <c r="F10" s="89"/>
      <c r="G10" s="89"/>
      <c r="H10" s="89"/>
      <c r="I10" s="89"/>
      <c r="J10" s="89"/>
      <c r="K10" s="89"/>
      <c r="L10" s="89"/>
      <c r="M10" s="89"/>
      <c r="N10" s="89"/>
      <c r="O10" s="89"/>
      <c r="P10" s="89"/>
      <c r="Q10" s="89"/>
      <c r="R10" s="89"/>
      <c r="S10" s="89"/>
      <c r="T10" s="89"/>
      <c r="U10" s="89"/>
      <c r="V10" s="89"/>
      <c r="W10" s="89"/>
      <c r="X10" s="89"/>
    </row>
    <row r="11" spans="1:24" ht="17.25" customHeight="1">
      <c r="A11" s="88">
        <f t="shared" si="0"/>
        <v>0</v>
      </c>
      <c r="B11" s="89">
        <v>1</v>
      </c>
      <c r="C11" s="89"/>
      <c r="D11" s="90"/>
      <c r="E11" s="91"/>
      <c r="F11" s="89"/>
      <c r="G11" s="89"/>
      <c r="H11" s="313" t="s">
        <v>131</v>
      </c>
      <c r="I11" s="313"/>
      <c r="J11" s="313"/>
      <c r="K11" s="313"/>
      <c r="L11" s="313"/>
      <c r="M11" s="313"/>
      <c r="N11" s="313"/>
      <c r="O11" s="313"/>
      <c r="P11" s="313"/>
      <c r="Q11" s="313"/>
      <c r="R11" s="313"/>
      <c r="S11" s="313"/>
      <c r="T11" s="313"/>
      <c r="U11" s="313"/>
      <c r="V11" s="313"/>
      <c r="W11" s="313"/>
      <c r="X11" s="89"/>
    </row>
    <row r="12" spans="1:24" ht="17.25" customHeight="1">
      <c r="A12" s="88">
        <f t="shared" si="0"/>
        <v>0</v>
      </c>
      <c r="B12" s="89">
        <v>1</v>
      </c>
      <c r="C12" s="89"/>
      <c r="D12" s="90"/>
      <c r="E12" s="91"/>
      <c r="F12" s="89"/>
      <c r="G12" s="89"/>
      <c r="H12" s="314" t="s">
        <v>162</v>
      </c>
      <c r="I12" s="314"/>
      <c r="J12" s="314"/>
      <c r="K12" s="314"/>
      <c r="L12" s="314"/>
      <c r="M12" s="314"/>
      <c r="N12" s="314"/>
      <c r="O12" s="314"/>
      <c r="P12" s="314"/>
      <c r="Q12" s="314"/>
      <c r="R12" s="314"/>
      <c r="S12" s="314"/>
      <c r="T12" s="314"/>
      <c r="U12" s="314"/>
      <c r="V12" s="314"/>
      <c r="W12" s="314"/>
      <c r="X12" s="89"/>
    </row>
    <row r="13" spans="1:24" ht="17.25" customHeight="1">
      <c r="A13" s="88">
        <f t="shared" si="0"/>
        <v>0</v>
      </c>
      <c r="B13" s="89">
        <v>1</v>
      </c>
      <c r="C13" s="89"/>
      <c r="D13" s="90"/>
      <c r="E13" s="91"/>
      <c r="F13" s="89"/>
      <c r="G13" s="89"/>
      <c r="H13" s="314" t="s">
        <v>132</v>
      </c>
      <c r="I13" s="314"/>
      <c r="J13" s="314"/>
      <c r="K13" s="314"/>
      <c r="L13" s="314"/>
      <c r="M13" s="314"/>
      <c r="N13" s="314"/>
      <c r="O13" s="314"/>
      <c r="P13" s="314"/>
      <c r="Q13" s="314"/>
      <c r="R13" s="314"/>
      <c r="S13" s="314"/>
      <c r="T13" s="314"/>
      <c r="U13" s="314"/>
      <c r="V13" s="314"/>
      <c r="W13" s="314"/>
      <c r="X13" s="89"/>
    </row>
    <row r="14" spans="1:24" ht="17.25" customHeight="1">
      <c r="A14" s="88">
        <f t="shared" si="0"/>
        <v>0</v>
      </c>
      <c r="B14" s="89">
        <v>1</v>
      </c>
      <c r="C14" s="89"/>
      <c r="D14" s="90"/>
      <c r="E14" s="91"/>
      <c r="F14" s="89"/>
      <c r="G14" s="89"/>
      <c r="H14" s="314" t="s">
        <v>133</v>
      </c>
      <c r="I14" s="314"/>
      <c r="J14" s="314"/>
      <c r="K14" s="314"/>
      <c r="L14" s="314"/>
      <c r="M14" s="314"/>
      <c r="N14" s="314"/>
      <c r="O14" s="314"/>
      <c r="P14" s="314"/>
      <c r="Q14" s="314"/>
      <c r="R14" s="314"/>
      <c r="S14" s="314"/>
      <c r="T14" s="314"/>
      <c r="U14" s="314"/>
      <c r="V14" s="314"/>
      <c r="W14" s="314"/>
      <c r="X14" s="89"/>
    </row>
    <row r="15" spans="1:24" ht="17.25" customHeight="1">
      <c r="A15" s="88">
        <f t="shared" si="0"/>
        <v>0</v>
      </c>
      <c r="B15" s="89">
        <v>1</v>
      </c>
      <c r="C15" s="89"/>
      <c r="D15" s="90"/>
      <c r="E15" s="91"/>
      <c r="F15" s="89"/>
      <c r="G15" s="89"/>
      <c r="H15" s="89"/>
      <c r="I15" s="89"/>
      <c r="J15" s="89"/>
      <c r="K15" s="89"/>
      <c r="L15" s="89"/>
      <c r="M15" s="89"/>
      <c r="N15" s="89"/>
      <c r="O15" s="89"/>
      <c r="P15" s="89"/>
      <c r="Q15" s="89"/>
      <c r="R15" s="89"/>
      <c r="S15" s="89"/>
      <c r="T15" s="89"/>
      <c r="U15" s="89"/>
      <c r="V15" s="89"/>
      <c r="W15" s="89"/>
      <c r="X15" s="89"/>
    </row>
    <row r="16" spans="1:24" ht="17.25" customHeight="1">
      <c r="A16" s="88">
        <f t="shared" si="0"/>
        <v>0</v>
      </c>
      <c r="B16" s="89">
        <v>1</v>
      </c>
      <c r="C16" s="89"/>
      <c r="D16" s="90"/>
      <c r="E16" s="91"/>
      <c r="F16" s="89"/>
      <c r="G16" s="89"/>
      <c r="H16" s="89"/>
      <c r="I16" s="89"/>
      <c r="J16" s="89"/>
      <c r="K16" s="89"/>
      <c r="L16" s="89"/>
      <c r="M16" s="89"/>
      <c r="N16" s="89"/>
      <c r="O16" s="89"/>
      <c r="P16" s="89"/>
      <c r="Q16" s="89"/>
      <c r="R16" s="89"/>
      <c r="S16" s="89"/>
      <c r="T16" s="89"/>
      <c r="U16" s="89"/>
      <c r="V16" s="89"/>
      <c r="W16" s="89"/>
      <c r="X16" s="89"/>
    </row>
    <row r="17" spans="1:24" ht="17.25" customHeight="1">
      <c r="A17" s="88">
        <f t="shared" si="0"/>
        <v>0</v>
      </c>
      <c r="B17" s="89">
        <v>1</v>
      </c>
      <c r="C17" s="89"/>
      <c r="D17" s="90"/>
      <c r="E17" s="91"/>
      <c r="F17" s="89"/>
      <c r="G17" s="89"/>
      <c r="H17" s="89"/>
      <c r="I17" s="89"/>
      <c r="J17" s="89"/>
      <c r="K17" s="89"/>
      <c r="L17" s="89"/>
      <c r="M17" s="89"/>
      <c r="N17" s="89"/>
      <c r="O17" s="89"/>
      <c r="P17" s="89"/>
      <c r="Q17" s="89"/>
      <c r="R17" s="89"/>
      <c r="S17" s="89"/>
      <c r="T17" s="89"/>
      <c r="U17" s="89"/>
      <c r="V17" s="89"/>
      <c r="W17" s="89"/>
      <c r="X17" s="89"/>
    </row>
    <row r="18" spans="1:24" ht="17.25" customHeight="1">
      <c r="A18" s="88">
        <f t="shared" si="0"/>
        <v>0</v>
      </c>
      <c r="B18" s="89">
        <v>1</v>
      </c>
      <c r="C18" s="89"/>
      <c r="D18" s="90"/>
      <c r="E18" s="91"/>
      <c r="F18" s="89"/>
      <c r="G18" s="89"/>
      <c r="H18" s="89"/>
      <c r="I18" s="89"/>
      <c r="J18" s="89"/>
      <c r="K18" s="89"/>
      <c r="L18" s="89"/>
      <c r="M18" s="89"/>
      <c r="N18" s="89"/>
      <c r="O18" s="89"/>
      <c r="P18" s="89"/>
      <c r="Q18" s="89"/>
      <c r="R18" s="89"/>
      <c r="S18" s="89"/>
      <c r="T18" s="89"/>
      <c r="U18" s="89"/>
      <c r="V18" s="89"/>
      <c r="W18" s="89"/>
      <c r="X18" s="89"/>
    </row>
    <row r="19" spans="1:24" ht="17.25" customHeight="1">
      <c r="A19" s="88">
        <f t="shared" si="0"/>
        <v>0</v>
      </c>
      <c r="B19" s="89">
        <v>1</v>
      </c>
      <c r="C19" s="89"/>
      <c r="D19" s="90"/>
      <c r="E19" s="91"/>
      <c r="F19" s="89"/>
      <c r="G19" s="89"/>
      <c r="H19" s="89"/>
      <c r="I19" s="89"/>
      <c r="J19" s="89"/>
      <c r="K19" s="89"/>
      <c r="L19" s="89"/>
      <c r="M19" s="89"/>
      <c r="N19" s="89"/>
      <c r="O19" s="89"/>
      <c r="P19" s="89"/>
      <c r="Q19" s="89"/>
      <c r="R19" s="89"/>
      <c r="S19" s="89"/>
      <c r="T19" s="89"/>
      <c r="U19" s="89"/>
      <c r="V19" s="89"/>
      <c r="W19" s="89"/>
      <c r="X19" s="89"/>
    </row>
    <row r="20" spans="1:24" ht="17.25" customHeight="1">
      <c r="A20" s="88">
        <f t="shared" si="0"/>
        <v>0</v>
      </c>
      <c r="B20" s="89">
        <v>1</v>
      </c>
      <c r="C20" s="89"/>
      <c r="D20" s="90"/>
      <c r="E20" s="91"/>
      <c r="F20" s="89"/>
      <c r="G20" s="89"/>
      <c r="H20" s="89"/>
      <c r="I20" s="89"/>
      <c r="J20" s="89"/>
      <c r="K20" s="89"/>
      <c r="L20" s="89"/>
      <c r="M20" s="89"/>
      <c r="N20" s="89"/>
      <c r="O20" s="89"/>
      <c r="P20" s="89"/>
      <c r="Q20" s="89"/>
      <c r="R20" s="89"/>
      <c r="S20" s="89"/>
      <c r="T20" s="89"/>
      <c r="U20" s="89"/>
      <c r="V20" s="89"/>
      <c r="W20" s="89"/>
      <c r="X20" s="89"/>
    </row>
    <row r="21" spans="1:24" ht="17.25" customHeight="1">
      <c r="A21" s="88">
        <f t="shared" si="0"/>
        <v>0</v>
      </c>
      <c r="B21" s="89">
        <v>1</v>
      </c>
      <c r="C21" s="89"/>
      <c r="D21" s="90"/>
      <c r="E21" s="91"/>
      <c r="F21" s="89"/>
      <c r="G21" s="89"/>
      <c r="H21" s="89"/>
      <c r="I21" s="89"/>
      <c r="J21" s="89"/>
      <c r="K21" s="89"/>
      <c r="L21" s="89"/>
      <c r="M21" s="89"/>
      <c r="N21" s="89"/>
      <c r="O21" s="89"/>
      <c r="P21" s="89"/>
      <c r="Q21" s="89"/>
      <c r="R21" s="89"/>
      <c r="S21" s="89"/>
      <c r="T21" s="89"/>
      <c r="U21" s="89"/>
      <c r="V21" s="89"/>
      <c r="W21" s="89"/>
      <c r="X21" s="89"/>
    </row>
    <row r="22" spans="1:24" ht="17.25" customHeight="1">
      <c r="A22" s="88">
        <f t="shared" si="0"/>
        <v>0</v>
      </c>
      <c r="B22" s="89">
        <v>1</v>
      </c>
      <c r="C22" s="89"/>
      <c r="D22" s="90"/>
      <c r="E22" s="91"/>
      <c r="F22" s="89"/>
      <c r="G22" s="89"/>
      <c r="H22" s="89"/>
      <c r="I22" s="89"/>
      <c r="J22" s="89"/>
      <c r="K22" s="89"/>
      <c r="L22" s="89"/>
      <c r="M22" s="89"/>
      <c r="N22" s="89"/>
      <c r="O22" s="89"/>
      <c r="P22" s="89"/>
      <c r="Q22" s="89"/>
      <c r="R22" s="89"/>
      <c r="S22" s="89"/>
      <c r="T22" s="89"/>
      <c r="U22" s="89"/>
      <c r="V22" s="89"/>
      <c r="W22" s="89"/>
      <c r="X22" s="89"/>
    </row>
    <row r="23" spans="1:24" ht="17.25" customHeight="1">
      <c r="A23" s="88">
        <f t="shared" si="0"/>
        <v>0</v>
      </c>
      <c r="B23" s="89">
        <v>1</v>
      </c>
      <c r="C23" s="89"/>
      <c r="D23" s="90"/>
      <c r="E23" s="91"/>
      <c r="F23" s="89"/>
      <c r="G23" s="89"/>
      <c r="H23" s="89"/>
      <c r="I23" s="89"/>
      <c r="J23" s="89"/>
      <c r="K23" s="89"/>
      <c r="L23" s="89"/>
      <c r="M23" s="89"/>
      <c r="N23" s="89"/>
      <c r="O23" s="89"/>
      <c r="P23" s="89"/>
      <c r="Q23" s="89"/>
      <c r="R23" s="89"/>
      <c r="S23" s="89"/>
      <c r="T23" s="89"/>
      <c r="U23" s="89"/>
      <c r="V23" s="89"/>
      <c r="W23" s="89"/>
      <c r="X23" s="89"/>
    </row>
    <row r="24" spans="1:24" ht="17.25" customHeight="1">
      <c r="A24" s="88">
        <f t="shared" si="0"/>
        <v>0</v>
      </c>
      <c r="B24" s="89">
        <v>1</v>
      </c>
      <c r="C24" s="89"/>
      <c r="D24" s="90"/>
      <c r="E24" s="91"/>
      <c r="F24" s="89"/>
      <c r="G24" s="89"/>
      <c r="H24" s="89"/>
      <c r="I24" s="89"/>
      <c r="J24" s="89"/>
      <c r="K24" s="89"/>
      <c r="L24" s="89"/>
      <c r="M24" s="89"/>
      <c r="N24" s="89"/>
      <c r="O24" s="89"/>
      <c r="P24" s="89"/>
      <c r="Q24" s="89"/>
      <c r="R24" s="89"/>
      <c r="S24" s="89"/>
      <c r="T24" s="89"/>
      <c r="U24" s="89"/>
      <c r="V24" s="89"/>
      <c r="W24" s="89"/>
      <c r="X24" s="89"/>
    </row>
    <row r="25" spans="1:24" ht="17.25" customHeight="1">
      <c r="A25" s="88">
        <f t="shared" si="0"/>
        <v>0</v>
      </c>
      <c r="B25" s="89">
        <v>1</v>
      </c>
      <c r="C25" s="89"/>
      <c r="D25" s="90"/>
      <c r="E25" s="91"/>
      <c r="F25" s="89"/>
      <c r="G25" s="89"/>
      <c r="H25" s="89"/>
      <c r="I25" s="89"/>
      <c r="J25" s="89"/>
      <c r="K25" s="89"/>
      <c r="L25" s="89"/>
      <c r="M25" s="89"/>
      <c r="N25" s="89"/>
      <c r="O25" s="89"/>
      <c r="P25" s="89"/>
      <c r="Q25" s="89"/>
      <c r="R25" s="89"/>
      <c r="S25" s="89"/>
      <c r="T25" s="89"/>
      <c r="U25" s="89"/>
      <c r="V25" s="89"/>
      <c r="W25" s="89"/>
      <c r="X25" s="89"/>
    </row>
    <row r="26" spans="1:24" ht="17.25" customHeight="1">
      <c r="A26" s="88">
        <f t="shared" si="0"/>
        <v>0</v>
      </c>
      <c r="B26" s="89">
        <v>1</v>
      </c>
      <c r="C26" s="89"/>
      <c r="D26" s="90"/>
      <c r="E26" s="91"/>
      <c r="F26" s="89"/>
      <c r="G26" s="89"/>
      <c r="H26" s="89"/>
      <c r="I26" s="89"/>
      <c r="J26" s="89"/>
      <c r="K26" s="89"/>
      <c r="L26" s="89"/>
      <c r="M26" s="89"/>
      <c r="N26" s="89"/>
      <c r="O26" s="89"/>
      <c r="P26" s="89"/>
      <c r="Q26" s="89"/>
      <c r="R26" s="89"/>
      <c r="S26" s="89"/>
      <c r="T26" s="89"/>
      <c r="U26" s="89"/>
      <c r="V26" s="89"/>
      <c r="W26" s="89"/>
      <c r="X26" s="89"/>
    </row>
    <row r="27" spans="1:24" ht="17.25" customHeight="1">
      <c r="A27" s="88">
        <f t="shared" si="0"/>
        <v>0</v>
      </c>
      <c r="B27" s="89">
        <v>1</v>
      </c>
      <c r="C27" s="89"/>
      <c r="D27" s="90"/>
      <c r="E27" s="91"/>
      <c r="F27" s="89"/>
      <c r="G27" s="89"/>
      <c r="H27" s="89"/>
      <c r="I27" s="89"/>
      <c r="J27" s="89"/>
      <c r="K27" s="89"/>
      <c r="L27" s="89"/>
      <c r="M27" s="89"/>
      <c r="N27" s="89"/>
      <c r="O27" s="89"/>
      <c r="P27" s="89"/>
      <c r="Q27" s="89"/>
      <c r="R27" s="89"/>
      <c r="S27" s="89"/>
      <c r="T27" s="89"/>
      <c r="U27" s="89"/>
      <c r="V27" s="89"/>
      <c r="W27" s="89"/>
      <c r="X27" s="89"/>
    </row>
    <row r="28" spans="1:24" ht="17.25" customHeight="1">
      <c r="A28" s="101">
        <f>SUM(A2:A27)</f>
        <v>1124</v>
      </c>
      <c r="B28" s="102"/>
      <c r="C28" s="103"/>
      <c r="D28" s="104"/>
      <c r="E28" s="105"/>
      <c r="F28" s="102"/>
      <c r="G28" s="102"/>
      <c r="H28" s="102"/>
      <c r="I28" s="102"/>
      <c r="J28" s="102"/>
      <c r="K28" s="102"/>
      <c r="L28" s="102"/>
      <c r="M28" s="102"/>
      <c r="N28" s="102"/>
      <c r="O28" s="102"/>
      <c r="P28" s="102"/>
      <c r="Q28" s="102"/>
      <c r="R28" s="102"/>
      <c r="S28" s="102"/>
      <c r="T28" s="102"/>
      <c r="U28" s="102"/>
      <c r="V28" s="102"/>
      <c r="W28" s="102"/>
      <c r="X28" s="102"/>
    </row>
    <row r="29" spans="1:24" ht="36.75" customHeight="1">
      <c r="A29" s="106" t="s">
        <v>134</v>
      </c>
      <c r="B29" s="89"/>
      <c r="C29" s="89"/>
      <c r="D29" s="107" t="s">
        <v>135</v>
      </c>
      <c r="E29" s="108" t="s">
        <v>136</v>
      </c>
      <c r="F29" s="108" t="s">
        <v>137</v>
      </c>
      <c r="G29" s="89"/>
      <c r="H29" s="89"/>
      <c r="I29" s="89"/>
      <c r="J29" s="89"/>
      <c r="K29" s="89"/>
      <c r="L29" s="89"/>
      <c r="M29" s="89"/>
      <c r="N29" s="89"/>
      <c r="O29" s="89"/>
      <c r="P29" s="89"/>
      <c r="Q29" s="89"/>
      <c r="R29" s="89"/>
      <c r="S29" s="89"/>
      <c r="T29" s="89"/>
      <c r="U29" s="89"/>
      <c r="V29" s="89"/>
      <c r="W29" s="89"/>
      <c r="X29" s="89"/>
    </row>
    <row r="30" spans="1:24" ht="17.25" customHeight="1">
      <c r="A30" s="109">
        <f>Vevoppskrift!$R$33*F30</f>
        <v>2949.856</v>
      </c>
      <c r="B30" s="90" t="s">
        <v>125</v>
      </c>
      <c r="C30" s="91">
        <v>1163</v>
      </c>
      <c r="D30" s="110">
        <v>2810</v>
      </c>
      <c r="E30" s="111">
        <f aca="true" t="shared" si="1" ref="E30:E55">IF(D30=0,0,(A30/D30))</f>
        <v>1.0497708185053383</v>
      </c>
      <c r="F30" s="109">
        <f aca="true" t="shared" si="2" ref="F30:F55">SUM(G30:X30)</f>
        <v>364</v>
      </c>
      <c r="G30" s="89">
        <v>64</v>
      </c>
      <c r="H30" s="89">
        <v>300</v>
      </c>
      <c r="I30" s="89"/>
      <c r="J30" s="89"/>
      <c r="K30" s="89"/>
      <c r="L30" s="89"/>
      <c r="M30" s="89"/>
      <c r="N30" s="89"/>
      <c r="O30" s="89"/>
      <c r="P30" s="89"/>
      <c r="Q30" s="89"/>
      <c r="R30" s="89"/>
      <c r="S30" s="89"/>
      <c r="T30" s="89"/>
      <c r="U30" s="89"/>
      <c r="V30" s="89"/>
      <c r="W30" s="89"/>
      <c r="X30" s="89"/>
    </row>
    <row r="31" spans="1:24" ht="17.25" customHeight="1">
      <c r="A31" s="109">
        <f>Vevoppskrift!$R$33*F31</f>
        <v>2755.36</v>
      </c>
      <c r="B31" s="90" t="s">
        <v>126</v>
      </c>
      <c r="C31" s="91">
        <v>1164</v>
      </c>
      <c r="D31" s="110">
        <v>2810</v>
      </c>
      <c r="E31" s="111">
        <f t="shared" si="1"/>
        <v>0.9805551601423488</v>
      </c>
      <c r="F31" s="109">
        <f t="shared" si="2"/>
        <v>340</v>
      </c>
      <c r="G31" s="89">
        <v>40</v>
      </c>
      <c r="H31" s="89">
        <v>300</v>
      </c>
      <c r="I31" s="89"/>
      <c r="J31" s="89"/>
      <c r="K31" s="89"/>
      <c r="L31" s="89"/>
      <c r="M31" s="89"/>
      <c r="N31" s="89"/>
      <c r="O31" s="89"/>
      <c r="P31" s="89"/>
      <c r="Q31" s="89"/>
      <c r="R31" s="89"/>
      <c r="S31" s="89"/>
      <c r="T31" s="89"/>
      <c r="U31" s="89"/>
      <c r="V31" s="89"/>
      <c r="W31" s="89"/>
      <c r="X31" s="89"/>
    </row>
    <row r="32" spans="1:24" ht="17.25" customHeight="1">
      <c r="A32" s="109">
        <f>Vevoppskrift!$R$33*F32</f>
        <v>2917.4400000000005</v>
      </c>
      <c r="B32" s="90" t="s">
        <v>127</v>
      </c>
      <c r="C32" s="91">
        <v>1165</v>
      </c>
      <c r="D32" s="110">
        <v>2810</v>
      </c>
      <c r="E32" s="111">
        <f t="shared" si="1"/>
        <v>1.03823487544484</v>
      </c>
      <c r="F32" s="109">
        <f t="shared" si="2"/>
        <v>360</v>
      </c>
      <c r="G32" s="89">
        <v>60</v>
      </c>
      <c r="H32" s="89">
        <v>300</v>
      </c>
      <c r="I32" s="89"/>
      <c r="J32" s="89"/>
      <c r="K32" s="89"/>
      <c r="L32" s="89"/>
      <c r="M32" s="89"/>
      <c r="N32" s="89"/>
      <c r="O32" s="89"/>
      <c r="P32" s="89"/>
      <c r="Q32" s="89"/>
      <c r="R32" s="89"/>
      <c r="S32" s="89"/>
      <c r="T32" s="89"/>
      <c r="U32" s="89"/>
      <c r="V32" s="89"/>
      <c r="W32" s="89"/>
      <c r="X32" s="89"/>
    </row>
    <row r="33" spans="1:24" ht="17.25" customHeight="1">
      <c r="A33" s="109">
        <f>Vevoppskrift!$R$33*F33</f>
        <v>486.24000000000007</v>
      </c>
      <c r="B33" s="90" t="s">
        <v>128</v>
      </c>
      <c r="C33" s="91">
        <v>1166</v>
      </c>
      <c r="D33" s="110">
        <v>2810</v>
      </c>
      <c r="E33" s="111">
        <f t="shared" si="1"/>
        <v>0.17303914590747332</v>
      </c>
      <c r="F33" s="109">
        <f t="shared" si="2"/>
        <v>60</v>
      </c>
      <c r="G33" s="89">
        <v>60</v>
      </c>
      <c r="H33" s="89"/>
      <c r="I33" s="89"/>
      <c r="J33" s="89"/>
      <c r="K33" s="89"/>
      <c r="L33" s="89"/>
      <c r="M33" s="89"/>
      <c r="N33" s="89"/>
      <c r="O33" s="89"/>
      <c r="P33" s="89"/>
      <c r="Q33" s="89"/>
      <c r="R33" s="89"/>
      <c r="S33" s="89"/>
      <c r="T33" s="89"/>
      <c r="U33" s="89"/>
      <c r="V33" s="89"/>
      <c r="W33" s="89"/>
      <c r="X33" s="89"/>
    </row>
    <row r="34" spans="1:24" ht="17.25" customHeight="1">
      <c r="A34" s="109">
        <f>Vevoppskrift!$R$33*F34</f>
        <v>0</v>
      </c>
      <c r="B34" s="90"/>
      <c r="C34" s="91"/>
      <c r="D34" s="110"/>
      <c r="E34" s="111">
        <f t="shared" si="1"/>
        <v>0</v>
      </c>
      <c r="F34" s="109">
        <f t="shared" si="2"/>
        <v>0</v>
      </c>
      <c r="G34" s="89"/>
      <c r="H34" s="89"/>
      <c r="I34" s="89"/>
      <c r="J34" s="89"/>
      <c r="K34" s="89"/>
      <c r="L34" s="89"/>
      <c r="M34" s="89"/>
      <c r="N34" s="89"/>
      <c r="O34" s="89"/>
      <c r="P34" s="89"/>
      <c r="Q34" s="89"/>
      <c r="R34" s="89"/>
      <c r="S34" s="89"/>
      <c r="T34" s="89"/>
      <c r="U34" s="89"/>
      <c r="V34" s="89"/>
      <c r="W34" s="89"/>
      <c r="X34" s="89"/>
    </row>
    <row r="35" spans="1:24" ht="17.25" customHeight="1">
      <c r="A35" s="109">
        <f>Vevoppskrift!$R$33*F35</f>
        <v>0</v>
      </c>
      <c r="B35" s="90"/>
      <c r="C35" s="91"/>
      <c r="D35" s="110"/>
      <c r="E35" s="111">
        <f t="shared" si="1"/>
        <v>0</v>
      </c>
      <c r="F35" s="109">
        <f t="shared" si="2"/>
        <v>0</v>
      </c>
      <c r="G35" s="89"/>
      <c r="H35" s="89"/>
      <c r="I35" s="89"/>
      <c r="J35" s="89"/>
      <c r="K35" s="89"/>
      <c r="L35" s="89"/>
      <c r="M35" s="89"/>
      <c r="N35" s="89"/>
      <c r="O35" s="89"/>
      <c r="P35" s="89"/>
      <c r="Q35" s="89"/>
      <c r="R35" s="89"/>
      <c r="S35" s="89"/>
      <c r="T35" s="89"/>
      <c r="U35" s="89"/>
      <c r="V35" s="89"/>
      <c r="W35" s="89"/>
      <c r="X35" s="89"/>
    </row>
    <row r="36" spans="1:24" ht="17.25" customHeight="1">
      <c r="A36" s="109">
        <f>Vevoppskrift!$R$33*F36</f>
        <v>0</v>
      </c>
      <c r="B36" s="90"/>
      <c r="C36" s="91"/>
      <c r="D36" s="110"/>
      <c r="E36" s="111">
        <f t="shared" si="1"/>
        <v>0</v>
      </c>
      <c r="F36" s="109">
        <f t="shared" si="2"/>
        <v>0</v>
      </c>
      <c r="G36" s="89"/>
      <c r="H36" s="89"/>
      <c r="I36" s="89"/>
      <c r="J36" s="89"/>
      <c r="K36" s="89"/>
      <c r="L36" s="89"/>
      <c r="M36" s="89"/>
      <c r="N36" s="89"/>
      <c r="O36" s="89"/>
      <c r="P36" s="89"/>
      <c r="Q36" s="89"/>
      <c r="R36" s="89"/>
      <c r="S36" s="89"/>
      <c r="T36" s="89"/>
      <c r="U36" s="89"/>
      <c r="V36" s="89"/>
      <c r="W36" s="89"/>
      <c r="X36" s="89"/>
    </row>
    <row r="37" spans="1:24" ht="17.25" customHeight="1">
      <c r="A37" s="109">
        <f>Vevoppskrift!$R$33*F37</f>
        <v>0</v>
      </c>
      <c r="B37" s="90"/>
      <c r="C37" s="91"/>
      <c r="D37" s="110"/>
      <c r="E37" s="111">
        <f t="shared" si="1"/>
        <v>0</v>
      </c>
      <c r="F37" s="109">
        <f t="shared" si="2"/>
        <v>0</v>
      </c>
      <c r="G37" s="89"/>
      <c r="H37" s="89"/>
      <c r="I37" s="89"/>
      <c r="J37" s="89"/>
      <c r="K37" s="89"/>
      <c r="L37" s="89"/>
      <c r="M37" s="89"/>
      <c r="N37" s="89"/>
      <c r="O37" s="89"/>
      <c r="P37" s="89"/>
      <c r="Q37" s="89"/>
      <c r="R37" s="89"/>
      <c r="S37" s="89"/>
      <c r="T37" s="89"/>
      <c r="U37" s="89"/>
      <c r="V37" s="89"/>
      <c r="W37" s="89"/>
      <c r="X37" s="89"/>
    </row>
    <row r="38" spans="1:24" ht="17.25" customHeight="1">
      <c r="A38" s="109">
        <f>Vevoppskrift!$R$33*F38</f>
        <v>0</v>
      </c>
      <c r="B38" s="90"/>
      <c r="C38" s="91"/>
      <c r="D38" s="110"/>
      <c r="E38" s="111">
        <f t="shared" si="1"/>
        <v>0</v>
      </c>
      <c r="F38" s="109">
        <f t="shared" si="2"/>
        <v>0</v>
      </c>
      <c r="G38" s="89"/>
      <c r="H38" s="89"/>
      <c r="I38" s="89"/>
      <c r="J38" s="89"/>
      <c r="K38" s="89"/>
      <c r="L38" s="89"/>
      <c r="M38" s="89"/>
      <c r="N38" s="89"/>
      <c r="O38" s="89"/>
      <c r="P38" s="89"/>
      <c r="Q38" s="89"/>
      <c r="R38" s="89"/>
      <c r="S38" s="89"/>
      <c r="T38" s="89"/>
      <c r="U38" s="89"/>
      <c r="V38" s="89"/>
      <c r="W38" s="89"/>
      <c r="X38" s="89"/>
    </row>
    <row r="39" spans="1:24" ht="17.25" customHeight="1">
      <c r="A39" s="109">
        <f>Vevoppskrift!$R$33*F39</f>
        <v>0</v>
      </c>
      <c r="B39" s="90"/>
      <c r="C39" s="91"/>
      <c r="D39" s="110"/>
      <c r="E39" s="111">
        <f t="shared" si="1"/>
        <v>0</v>
      </c>
      <c r="F39" s="109">
        <f t="shared" si="2"/>
        <v>0</v>
      </c>
      <c r="G39" s="89"/>
      <c r="H39" s="89"/>
      <c r="I39" s="89"/>
      <c r="J39" s="89"/>
      <c r="K39" s="89"/>
      <c r="L39" s="89"/>
      <c r="M39" s="89"/>
      <c r="N39" s="89"/>
      <c r="O39" s="89"/>
      <c r="P39" s="89"/>
      <c r="Q39" s="89"/>
      <c r="R39" s="89"/>
      <c r="S39" s="89"/>
      <c r="T39" s="89"/>
      <c r="U39" s="89"/>
      <c r="V39" s="89"/>
      <c r="W39" s="89"/>
      <c r="X39" s="89"/>
    </row>
    <row r="40" spans="1:24" ht="17.25" customHeight="1">
      <c r="A40" s="109">
        <f>Vevoppskrift!$R$33*F40</f>
        <v>0</v>
      </c>
      <c r="B40" s="90"/>
      <c r="C40" s="91"/>
      <c r="D40" s="110"/>
      <c r="E40" s="111">
        <f t="shared" si="1"/>
        <v>0</v>
      </c>
      <c r="F40" s="109">
        <f t="shared" si="2"/>
        <v>0</v>
      </c>
      <c r="G40" s="89"/>
      <c r="H40" s="89"/>
      <c r="I40" s="89"/>
      <c r="J40" s="89"/>
      <c r="K40" s="89"/>
      <c r="L40" s="89"/>
      <c r="M40" s="89"/>
      <c r="N40" s="89"/>
      <c r="O40" s="89"/>
      <c r="P40" s="89"/>
      <c r="Q40" s="89"/>
      <c r="R40" s="89"/>
      <c r="S40" s="89"/>
      <c r="T40" s="89"/>
      <c r="U40" s="89"/>
      <c r="V40" s="89"/>
      <c r="W40" s="89"/>
      <c r="X40" s="89"/>
    </row>
    <row r="41" spans="1:24" ht="17.25" customHeight="1">
      <c r="A41" s="109">
        <f>Vevoppskrift!$R$33*F41</f>
        <v>0</v>
      </c>
      <c r="B41" s="90"/>
      <c r="C41" s="91"/>
      <c r="D41" s="110"/>
      <c r="E41" s="111">
        <f t="shared" si="1"/>
        <v>0</v>
      </c>
      <c r="F41" s="109">
        <f t="shared" si="2"/>
        <v>0</v>
      </c>
      <c r="G41" s="89"/>
      <c r="H41" s="89"/>
      <c r="I41" s="89"/>
      <c r="J41" s="89"/>
      <c r="K41" s="89"/>
      <c r="L41" s="89"/>
      <c r="M41" s="89"/>
      <c r="N41" s="89"/>
      <c r="O41" s="89"/>
      <c r="P41" s="89"/>
      <c r="Q41" s="89"/>
      <c r="R41" s="89"/>
      <c r="S41" s="89"/>
      <c r="T41" s="89"/>
      <c r="U41" s="89"/>
      <c r="V41" s="89"/>
      <c r="W41" s="89"/>
      <c r="X41" s="89"/>
    </row>
    <row r="42" spans="1:24" ht="17.25" customHeight="1">
      <c r="A42" s="109">
        <f>Vevoppskrift!$R$33*F42</f>
        <v>0</v>
      </c>
      <c r="B42" s="90"/>
      <c r="C42" s="91"/>
      <c r="D42" s="110"/>
      <c r="E42" s="111">
        <f t="shared" si="1"/>
        <v>0</v>
      </c>
      <c r="F42" s="109">
        <f t="shared" si="2"/>
        <v>0</v>
      </c>
      <c r="G42" s="89"/>
      <c r="H42" s="89"/>
      <c r="I42" s="89"/>
      <c r="J42" s="89"/>
      <c r="K42" s="89"/>
      <c r="L42" s="89"/>
      <c r="M42" s="89"/>
      <c r="N42" s="89"/>
      <c r="O42" s="89"/>
      <c r="P42" s="89"/>
      <c r="Q42" s="89"/>
      <c r="R42" s="89"/>
      <c r="S42" s="89"/>
      <c r="T42" s="89"/>
      <c r="U42" s="89"/>
      <c r="V42" s="89"/>
      <c r="W42" s="89"/>
      <c r="X42" s="89"/>
    </row>
    <row r="43" spans="1:24" ht="17.25" customHeight="1">
      <c r="A43" s="109">
        <f>Vevoppskrift!$R$33*F43</f>
        <v>0</v>
      </c>
      <c r="B43" s="90"/>
      <c r="C43" s="91"/>
      <c r="D43" s="110"/>
      <c r="E43" s="111">
        <f t="shared" si="1"/>
        <v>0</v>
      </c>
      <c r="F43" s="109">
        <f t="shared" si="2"/>
        <v>0</v>
      </c>
      <c r="G43" s="89"/>
      <c r="H43" s="89"/>
      <c r="I43" s="89"/>
      <c r="J43" s="89"/>
      <c r="K43" s="89"/>
      <c r="L43" s="89"/>
      <c r="M43" s="89"/>
      <c r="N43" s="89"/>
      <c r="O43" s="89"/>
      <c r="P43" s="89"/>
      <c r="Q43" s="89"/>
      <c r="R43" s="89"/>
      <c r="S43" s="89"/>
      <c r="T43" s="89"/>
      <c r="U43" s="89"/>
      <c r="V43" s="89"/>
      <c r="W43" s="89"/>
      <c r="X43" s="89"/>
    </row>
    <row r="44" spans="1:24" ht="17.25" customHeight="1">
      <c r="A44" s="109">
        <f>Vevoppskrift!$R$33*F44</f>
        <v>0</v>
      </c>
      <c r="B44" s="90"/>
      <c r="C44" s="91"/>
      <c r="D44" s="110"/>
      <c r="E44" s="111">
        <f t="shared" si="1"/>
        <v>0</v>
      </c>
      <c r="F44" s="109">
        <f t="shared" si="2"/>
        <v>0</v>
      </c>
      <c r="G44" s="89"/>
      <c r="H44" s="89"/>
      <c r="I44" s="89"/>
      <c r="J44" s="89"/>
      <c r="K44" s="89"/>
      <c r="L44" s="89"/>
      <c r="M44" s="89"/>
      <c r="N44" s="89"/>
      <c r="O44" s="89"/>
      <c r="P44" s="89"/>
      <c r="Q44" s="89"/>
      <c r="R44" s="89"/>
      <c r="S44" s="89"/>
      <c r="T44" s="89"/>
      <c r="U44" s="89"/>
      <c r="V44" s="89"/>
      <c r="W44" s="89"/>
      <c r="X44" s="89"/>
    </row>
    <row r="45" spans="1:24" ht="17.25" customHeight="1">
      <c r="A45" s="109">
        <f>Vevoppskrift!$R$33*F45</f>
        <v>0</v>
      </c>
      <c r="B45" s="90"/>
      <c r="C45" s="91"/>
      <c r="D45" s="110"/>
      <c r="E45" s="111">
        <f t="shared" si="1"/>
        <v>0</v>
      </c>
      <c r="F45" s="109">
        <f t="shared" si="2"/>
        <v>0</v>
      </c>
      <c r="G45" s="89"/>
      <c r="H45" s="89"/>
      <c r="I45" s="89"/>
      <c r="J45" s="89"/>
      <c r="K45" s="89"/>
      <c r="L45" s="89"/>
      <c r="M45" s="89"/>
      <c r="N45" s="89"/>
      <c r="O45" s="89"/>
      <c r="P45" s="89"/>
      <c r="Q45" s="89"/>
      <c r="R45" s="89"/>
      <c r="S45" s="89"/>
      <c r="T45" s="89"/>
      <c r="U45" s="89"/>
      <c r="V45" s="89"/>
      <c r="W45" s="89"/>
      <c r="X45" s="89"/>
    </row>
    <row r="46" spans="1:24" ht="17.25" customHeight="1">
      <c r="A46" s="109">
        <f>Vevoppskrift!$R$33*F46</f>
        <v>0</v>
      </c>
      <c r="B46" s="90"/>
      <c r="C46" s="91"/>
      <c r="D46" s="110"/>
      <c r="E46" s="111">
        <f t="shared" si="1"/>
        <v>0</v>
      </c>
      <c r="F46" s="109">
        <f t="shared" si="2"/>
        <v>0</v>
      </c>
      <c r="G46" s="89"/>
      <c r="H46" s="89"/>
      <c r="I46" s="89"/>
      <c r="J46" s="89"/>
      <c r="K46" s="89"/>
      <c r="L46" s="89"/>
      <c r="M46" s="89"/>
      <c r="N46" s="89"/>
      <c r="O46" s="89"/>
      <c r="P46" s="89"/>
      <c r="Q46" s="89"/>
      <c r="R46" s="89"/>
      <c r="S46" s="89"/>
      <c r="T46" s="89"/>
      <c r="U46" s="89"/>
      <c r="V46" s="89"/>
      <c r="W46" s="89"/>
      <c r="X46" s="89"/>
    </row>
    <row r="47" spans="1:24" ht="17.25" customHeight="1">
      <c r="A47" s="109">
        <f>Vevoppskrift!$R$33*F47</f>
        <v>0</v>
      </c>
      <c r="B47" s="90"/>
      <c r="C47" s="91"/>
      <c r="D47" s="110"/>
      <c r="E47" s="111">
        <f t="shared" si="1"/>
        <v>0</v>
      </c>
      <c r="F47" s="109">
        <f t="shared" si="2"/>
        <v>0</v>
      </c>
      <c r="G47" s="89"/>
      <c r="H47" s="89"/>
      <c r="I47" s="89"/>
      <c r="J47" s="89"/>
      <c r="K47" s="89"/>
      <c r="L47" s="89"/>
      <c r="M47" s="89"/>
      <c r="N47" s="89"/>
      <c r="O47" s="89"/>
      <c r="P47" s="89"/>
      <c r="Q47" s="89"/>
      <c r="R47" s="89"/>
      <c r="S47" s="89"/>
      <c r="T47" s="89"/>
      <c r="U47" s="89"/>
      <c r="V47" s="89"/>
      <c r="W47" s="89"/>
      <c r="X47" s="89"/>
    </row>
    <row r="48" spans="1:24" ht="17.25" customHeight="1">
      <c r="A48" s="109">
        <f>Vevoppskrift!$R$33*F48</f>
        <v>0</v>
      </c>
      <c r="B48" s="90"/>
      <c r="C48" s="91"/>
      <c r="D48" s="110"/>
      <c r="E48" s="111">
        <f t="shared" si="1"/>
        <v>0</v>
      </c>
      <c r="F48" s="109">
        <f t="shared" si="2"/>
        <v>0</v>
      </c>
      <c r="G48" s="89"/>
      <c r="H48" s="89"/>
      <c r="I48" s="89"/>
      <c r="J48" s="89"/>
      <c r="K48" s="89"/>
      <c r="L48" s="89"/>
      <c r="M48" s="89"/>
      <c r="N48" s="89"/>
      <c r="O48" s="89"/>
      <c r="P48" s="89"/>
      <c r="Q48" s="89"/>
      <c r="R48" s="89"/>
      <c r="S48" s="89"/>
      <c r="T48" s="89"/>
      <c r="U48" s="89"/>
      <c r="V48" s="89"/>
      <c r="W48" s="89"/>
      <c r="X48" s="89"/>
    </row>
    <row r="49" spans="1:24" ht="17.25" customHeight="1">
      <c r="A49" s="109">
        <f>Vevoppskrift!$R$33*F49</f>
        <v>0</v>
      </c>
      <c r="B49" s="90"/>
      <c r="C49" s="91"/>
      <c r="D49" s="110"/>
      <c r="E49" s="111">
        <f t="shared" si="1"/>
        <v>0</v>
      </c>
      <c r="F49" s="109">
        <f t="shared" si="2"/>
        <v>0</v>
      </c>
      <c r="G49" s="89"/>
      <c r="H49" s="89"/>
      <c r="I49" s="89"/>
      <c r="J49" s="89"/>
      <c r="K49" s="89"/>
      <c r="L49" s="89"/>
      <c r="M49" s="89"/>
      <c r="N49" s="89"/>
      <c r="O49" s="89"/>
      <c r="P49" s="89"/>
      <c r="Q49" s="89"/>
      <c r="R49" s="89"/>
      <c r="S49" s="89"/>
      <c r="T49" s="89"/>
      <c r="U49" s="89"/>
      <c r="V49" s="89"/>
      <c r="W49" s="89"/>
      <c r="X49" s="89"/>
    </row>
    <row r="50" spans="1:24" ht="17.25" customHeight="1">
      <c r="A50" s="109">
        <f>Vevoppskrift!$R$33*F50</f>
        <v>0</v>
      </c>
      <c r="B50" s="90"/>
      <c r="C50" s="91"/>
      <c r="D50" s="110"/>
      <c r="E50" s="111">
        <f t="shared" si="1"/>
        <v>0</v>
      </c>
      <c r="F50" s="109">
        <f t="shared" si="2"/>
        <v>0</v>
      </c>
      <c r="G50" s="89"/>
      <c r="H50" s="89"/>
      <c r="I50" s="89"/>
      <c r="J50" s="89"/>
      <c r="K50" s="89"/>
      <c r="L50" s="89"/>
      <c r="M50" s="89"/>
      <c r="N50" s="89"/>
      <c r="O50" s="89"/>
      <c r="P50" s="89"/>
      <c r="Q50" s="89"/>
      <c r="R50" s="89"/>
      <c r="S50" s="89"/>
      <c r="T50" s="89"/>
      <c r="U50" s="89"/>
      <c r="V50" s="89"/>
      <c r="W50" s="89"/>
      <c r="X50" s="89"/>
    </row>
    <row r="51" spans="1:24" ht="17.25" customHeight="1">
      <c r="A51" s="109">
        <f>Vevoppskrift!$R$33*F51</f>
        <v>0</v>
      </c>
      <c r="B51" s="90"/>
      <c r="C51" s="91"/>
      <c r="D51" s="110"/>
      <c r="E51" s="111">
        <f t="shared" si="1"/>
        <v>0</v>
      </c>
      <c r="F51" s="109">
        <f t="shared" si="2"/>
        <v>0</v>
      </c>
      <c r="G51" s="89"/>
      <c r="H51" s="89"/>
      <c r="I51" s="89"/>
      <c r="J51" s="89"/>
      <c r="K51" s="89"/>
      <c r="L51" s="89"/>
      <c r="M51" s="89"/>
      <c r="N51" s="89"/>
      <c r="O51" s="89"/>
      <c r="P51" s="89"/>
      <c r="Q51" s="89"/>
      <c r="R51" s="89"/>
      <c r="S51" s="89"/>
      <c r="T51" s="89"/>
      <c r="U51" s="89"/>
      <c r="V51" s="89"/>
      <c r="W51" s="89"/>
      <c r="X51" s="89"/>
    </row>
    <row r="52" spans="1:24" ht="17.25" customHeight="1">
      <c r="A52" s="109">
        <f>Vevoppskrift!$R$33*F52</f>
        <v>0</v>
      </c>
      <c r="B52" s="90"/>
      <c r="C52" s="91"/>
      <c r="D52" s="110"/>
      <c r="E52" s="111">
        <f t="shared" si="1"/>
        <v>0</v>
      </c>
      <c r="F52" s="109">
        <f t="shared" si="2"/>
        <v>0</v>
      </c>
      <c r="G52" s="89"/>
      <c r="H52" s="89"/>
      <c r="I52" s="89"/>
      <c r="J52" s="89"/>
      <c r="K52" s="89"/>
      <c r="L52" s="89"/>
      <c r="M52" s="89"/>
      <c r="N52" s="89"/>
      <c r="O52" s="89"/>
      <c r="P52" s="89"/>
      <c r="Q52" s="89"/>
      <c r="R52" s="89"/>
      <c r="S52" s="89"/>
      <c r="T52" s="89"/>
      <c r="U52" s="89"/>
      <c r="V52" s="89"/>
      <c r="W52" s="89"/>
      <c r="X52" s="89"/>
    </row>
    <row r="53" spans="1:24" ht="17.25" customHeight="1">
      <c r="A53" s="109">
        <f>Vevoppskrift!$R$33*F53</f>
        <v>0</v>
      </c>
      <c r="B53" s="90"/>
      <c r="C53" s="91"/>
      <c r="D53" s="110"/>
      <c r="E53" s="111">
        <f t="shared" si="1"/>
        <v>0</v>
      </c>
      <c r="F53" s="109">
        <f t="shared" si="2"/>
        <v>0</v>
      </c>
      <c r="G53" s="89"/>
      <c r="H53" s="89"/>
      <c r="I53" s="89"/>
      <c r="J53" s="89"/>
      <c r="K53" s="89"/>
      <c r="L53" s="89"/>
      <c r="M53" s="89"/>
      <c r="N53" s="89"/>
      <c r="O53" s="89"/>
      <c r="P53" s="89"/>
      <c r="Q53" s="89"/>
      <c r="R53" s="89"/>
      <c r="S53" s="89"/>
      <c r="T53" s="89"/>
      <c r="U53" s="89"/>
      <c r="V53" s="89"/>
      <c r="W53" s="89"/>
      <c r="X53" s="89"/>
    </row>
    <row r="54" spans="1:24" ht="17.25" customHeight="1">
      <c r="A54" s="109">
        <f>Vevoppskrift!$R$33*F54</f>
        <v>0</v>
      </c>
      <c r="B54" s="90"/>
      <c r="C54" s="91"/>
      <c r="D54" s="110"/>
      <c r="E54" s="111">
        <f t="shared" si="1"/>
        <v>0</v>
      </c>
      <c r="F54" s="109">
        <f t="shared" si="2"/>
        <v>0</v>
      </c>
      <c r="G54" s="89"/>
      <c r="H54" s="89"/>
      <c r="I54" s="89"/>
      <c r="J54" s="89"/>
      <c r="K54" s="89"/>
      <c r="L54" s="89"/>
      <c r="M54" s="89"/>
      <c r="N54" s="89"/>
      <c r="O54" s="89"/>
      <c r="P54" s="89"/>
      <c r="Q54" s="89"/>
      <c r="R54" s="89"/>
      <c r="S54" s="89"/>
      <c r="T54" s="89"/>
      <c r="U54" s="89"/>
      <c r="V54" s="89"/>
      <c r="W54" s="89"/>
      <c r="X54" s="89"/>
    </row>
    <row r="55" spans="1:24" ht="17.25" customHeight="1">
      <c r="A55" s="109">
        <f>Vevoppskrift!$R$33*F55</f>
        <v>0</v>
      </c>
      <c r="B55" s="90"/>
      <c r="C55" s="91"/>
      <c r="D55" s="110"/>
      <c r="E55" s="111">
        <f t="shared" si="1"/>
        <v>0</v>
      </c>
      <c r="F55" s="109">
        <f t="shared" si="2"/>
        <v>0</v>
      </c>
      <c r="G55" s="89"/>
      <c r="H55" s="89"/>
      <c r="I55" s="89"/>
      <c r="J55" s="89"/>
      <c r="K55" s="89"/>
      <c r="L55" s="89"/>
      <c r="M55" s="89"/>
      <c r="N55" s="89"/>
      <c r="O55" s="89"/>
      <c r="P55" s="89"/>
      <c r="Q55" s="89"/>
      <c r="R55" s="89"/>
      <c r="S55" s="89"/>
      <c r="T55" s="89"/>
      <c r="U55" s="89"/>
      <c r="V55" s="89"/>
      <c r="W55" s="89"/>
      <c r="X55" s="89"/>
    </row>
    <row r="56" spans="1:24" ht="17.25" customHeight="1">
      <c r="A56" s="112">
        <f>SUM(A30:A55)</f>
        <v>9108.896</v>
      </c>
      <c r="B56" s="104"/>
      <c r="C56" s="105"/>
      <c r="D56" s="102"/>
      <c r="E56" s="102"/>
      <c r="F56" s="102">
        <f>SUM(F30:F55)</f>
        <v>1124</v>
      </c>
      <c r="G56" s="102"/>
      <c r="H56" s="102"/>
      <c r="I56" s="102"/>
      <c r="J56" s="102"/>
      <c r="K56" s="102"/>
      <c r="L56" s="102"/>
      <c r="M56" s="102"/>
      <c r="N56" s="102"/>
      <c r="O56" s="102"/>
      <c r="P56" s="102"/>
      <c r="Q56" s="102"/>
      <c r="R56" s="102"/>
      <c r="S56" s="102"/>
      <c r="T56" s="102"/>
      <c r="U56" s="102"/>
      <c r="V56" s="102"/>
      <c r="W56" s="102"/>
      <c r="X56" s="102"/>
    </row>
  </sheetData>
  <sheetProtection selectLockedCells="1" selectUnlockedCells="1"/>
  <mergeCells count="6">
    <mergeCell ref="G1:W1"/>
    <mergeCell ref="K9:M9"/>
    <mergeCell ref="H11:W11"/>
    <mergeCell ref="H12:W12"/>
    <mergeCell ref="H13:W13"/>
    <mergeCell ref="H14:W14"/>
  </mergeCells>
  <printOptions/>
  <pageMargins left="0.3541666666666667" right="0.3541666666666667" top="0.5909722222222222" bottom="0.5902777777777778" header="0.31527777777777777" footer="0.5118055555555555"/>
  <pageSetup horizontalDpi="300" verticalDpi="300" orientation="landscape" paperSize="9"/>
  <headerFooter alignWithMargins="0">
    <oddHeader>&amp;CDenne finner du på WWW.vevstol.no</oddHeader>
  </headerFooter>
  <legacyDrawing r:id="rId2"/>
</worksheet>
</file>

<file path=xl/worksheets/sheet4.xml><?xml version="1.0" encoding="utf-8"?>
<worksheet xmlns="http://schemas.openxmlformats.org/spreadsheetml/2006/main" xmlns:r="http://schemas.openxmlformats.org/officeDocument/2006/relationships">
  <dimension ref="A2:AO93"/>
  <sheetViews>
    <sheetView tabSelected="1" zoomScalePageLayoutView="0" workbookViewId="0" topLeftCell="A1">
      <selection activeCell="S12" activeCellId="1" sqref="AX22:AY22 S12"/>
    </sheetView>
  </sheetViews>
  <sheetFormatPr defaultColWidth="11.421875" defaultRowHeight="12.75"/>
  <cols>
    <col min="1" max="2" width="11.28125" style="113" customWidth="1"/>
    <col min="3" max="3" width="4.28125" style="113" customWidth="1"/>
    <col min="4" max="4" width="5.7109375" style="113" customWidth="1"/>
    <col min="5" max="36" width="2.00390625" style="113" customWidth="1"/>
    <col min="37" max="40" width="2.140625" style="113" customWidth="1"/>
  </cols>
  <sheetData>
    <row r="2" spans="1:41" ht="18">
      <c r="A2" s="315" t="s">
        <v>138</v>
      </c>
      <c r="B2" s="315"/>
      <c r="C2" s="315"/>
      <c r="D2" s="315"/>
      <c r="E2" s="315"/>
      <c r="F2" s="315"/>
      <c r="G2" s="315"/>
      <c r="H2" s="315"/>
      <c r="K2" s="316" t="s">
        <v>139</v>
      </c>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113"/>
    </row>
    <row r="3" spans="5:35" ht="14.25">
      <c r="E3"/>
      <c r="F3"/>
      <c r="G3"/>
      <c r="H3"/>
      <c r="I3"/>
      <c r="J3"/>
      <c r="K3"/>
      <c r="L3"/>
      <c r="M3"/>
      <c r="N3"/>
      <c r="O3"/>
      <c r="P3"/>
      <c r="Q3"/>
      <c r="R3"/>
      <c r="S3"/>
      <c r="T3"/>
      <c r="U3"/>
      <c r="V3"/>
      <c r="W3"/>
      <c r="X3"/>
      <c r="Y3"/>
      <c r="Z3"/>
      <c r="AA3"/>
      <c r="AB3"/>
      <c r="AC3"/>
      <c r="AD3"/>
      <c r="AE3"/>
      <c r="AF3"/>
      <c r="AG3"/>
      <c r="AH3"/>
      <c r="AI3"/>
    </row>
    <row r="4" spans="1:40" ht="14.25">
      <c r="A4" s="317" t="s">
        <v>140</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row>
    <row r="5" spans="1:40" ht="14.25">
      <c r="A5" s="317" t="s">
        <v>141</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row>
    <row r="6" spans="1:40" ht="14.25">
      <c r="A6" s="317" t="s">
        <v>142</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row>
    <row r="7" spans="1:40" ht="14.25">
      <c r="A7" s="317" t="s">
        <v>143</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row>
    <row r="8" spans="1:40" ht="14.25">
      <c r="A8" s="317" t="s">
        <v>144</v>
      </c>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row>
    <row r="9" spans="1:40" ht="14.25">
      <c r="A9" s="317" t="s">
        <v>145</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row>
    <row r="10" spans="1:40" ht="14.25">
      <c r="A10" s="317" t="s">
        <v>146</v>
      </c>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row>
    <row r="11" spans="1:40" ht="14.25">
      <c r="A11" s="317" t="s">
        <v>147</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row>
    <row r="14" spans="1:23" ht="14.25">
      <c r="A14" s="317" t="s">
        <v>148</v>
      </c>
      <c r="B14" s="317"/>
      <c r="C14" s="317"/>
      <c r="D14" s="317"/>
      <c r="E14" s="317"/>
      <c r="F14" s="317"/>
      <c r="G14" s="317"/>
      <c r="H14" s="317"/>
      <c r="I14" s="317"/>
      <c r="J14" s="317"/>
      <c r="K14" s="317"/>
      <c r="L14" s="317"/>
      <c r="M14" s="317"/>
      <c r="N14" s="317"/>
      <c r="O14" s="317"/>
      <c r="P14" s="317"/>
      <c r="Q14" s="317"/>
      <c r="R14" s="317"/>
      <c r="S14" s="317"/>
      <c r="T14" s="317"/>
      <c r="U14" s="317"/>
      <c r="V14" s="317"/>
      <c r="W14" s="317"/>
    </row>
    <row r="17" spans="5:12" ht="14.25">
      <c r="E17" s="317" t="s">
        <v>149</v>
      </c>
      <c r="F17" s="317"/>
      <c r="G17" s="317"/>
      <c r="H17" s="317"/>
      <c r="I17" s="317"/>
      <c r="J17" s="317"/>
      <c r="K17" s="317"/>
      <c r="L17" s="317"/>
    </row>
    <row r="18" spans="1:40" ht="14.25">
      <c r="A18" s="318" t="s">
        <v>150</v>
      </c>
      <c r="B18" s="318"/>
      <c r="C18" s="318"/>
      <c r="D18" s="318"/>
      <c r="E18" s="114"/>
      <c r="F18" s="114"/>
      <c r="G18" s="114"/>
      <c r="H18" s="114"/>
      <c r="I18" s="114"/>
      <c r="J18" s="114"/>
      <c r="K18" s="114"/>
      <c r="L18" s="114"/>
      <c r="M18" s="115" t="s">
        <v>151</v>
      </c>
      <c r="N18" s="115" t="s">
        <v>151</v>
      </c>
      <c r="O18" s="116" t="s">
        <v>151</v>
      </c>
      <c r="P18" s="116" t="s">
        <v>151</v>
      </c>
      <c r="Q18" s="115" t="s">
        <v>151</v>
      </c>
      <c r="R18" s="115" t="s">
        <v>151</v>
      </c>
      <c r="S18" s="116" t="s">
        <v>151</v>
      </c>
      <c r="T18" s="116" t="s">
        <v>151</v>
      </c>
      <c r="U18" s="115" t="s">
        <v>151</v>
      </c>
      <c r="V18" s="115" t="s">
        <v>151</v>
      </c>
      <c r="W18" s="116" t="s">
        <v>151</v>
      </c>
      <c r="X18" s="116" t="s">
        <v>151</v>
      </c>
      <c r="Y18" s="115" t="s">
        <v>151</v>
      </c>
      <c r="Z18" s="115" t="s">
        <v>151</v>
      </c>
      <c r="AA18" s="116" t="s">
        <v>151</v>
      </c>
      <c r="AB18" s="116" t="s">
        <v>151</v>
      </c>
      <c r="AC18" s="115" t="s">
        <v>151</v>
      </c>
      <c r="AD18" s="115" t="s">
        <v>151</v>
      </c>
      <c r="AE18" s="116" t="s">
        <v>151</v>
      </c>
      <c r="AF18" s="116" t="s">
        <v>151</v>
      </c>
      <c r="AG18" s="115" t="s">
        <v>151</v>
      </c>
      <c r="AH18" s="115" t="s">
        <v>151</v>
      </c>
      <c r="AI18" s="116" t="s">
        <v>151</v>
      </c>
      <c r="AJ18" s="116" t="s">
        <v>151</v>
      </c>
      <c r="AK18" s="115" t="s">
        <v>151</v>
      </c>
      <c r="AL18" s="115" t="s">
        <v>151</v>
      </c>
      <c r="AM18" s="116" t="s">
        <v>151</v>
      </c>
      <c r="AN18" s="117" t="s">
        <v>151</v>
      </c>
    </row>
    <row r="19" spans="1:40" ht="12.75">
      <c r="A19" s="318"/>
      <c r="B19" s="318"/>
      <c r="C19" s="318"/>
      <c r="D19" s="318"/>
      <c r="E19" s="118"/>
      <c r="F19" s="118"/>
      <c r="G19" s="118"/>
      <c r="H19" s="118"/>
      <c r="I19" s="118"/>
      <c r="J19" s="118"/>
      <c r="K19" s="118"/>
      <c r="L19" s="118"/>
      <c r="M19" s="119"/>
      <c r="N19" s="119"/>
      <c r="O19" s="118"/>
      <c r="P19" s="118"/>
      <c r="Q19" s="119"/>
      <c r="R19" s="119"/>
      <c r="S19" s="118"/>
      <c r="T19" s="118"/>
      <c r="U19" s="119"/>
      <c r="V19" s="119"/>
      <c r="W19" s="118"/>
      <c r="X19" s="118"/>
      <c r="Y19" s="119"/>
      <c r="Z19" s="119"/>
      <c r="AA19" s="118"/>
      <c r="AB19" s="118"/>
      <c r="AC19" s="119"/>
      <c r="AD19" s="119"/>
      <c r="AE19" s="118"/>
      <c r="AF19" s="118"/>
      <c r="AG19" s="119"/>
      <c r="AH19" s="119"/>
      <c r="AI19" s="118"/>
      <c r="AJ19" s="118"/>
      <c r="AK19" s="119"/>
      <c r="AL19" s="119"/>
      <c r="AM19" s="118"/>
      <c r="AN19" s="120"/>
    </row>
    <row r="20" spans="2:38" ht="14.25">
      <c r="B20"/>
      <c r="C20"/>
      <c r="M20" s="121"/>
      <c r="N20" s="121"/>
      <c r="Q20" s="121"/>
      <c r="R20" s="121"/>
      <c r="U20" s="121"/>
      <c r="V20" s="121"/>
      <c r="Y20" s="121"/>
      <c r="Z20" s="121"/>
      <c r="AC20" s="121"/>
      <c r="AD20" s="121"/>
      <c r="AG20" s="121"/>
      <c r="AH20" s="121"/>
      <c r="AK20" s="121"/>
      <c r="AL20" s="121"/>
    </row>
    <row r="21" spans="2:38" ht="14.25">
      <c r="B21"/>
      <c r="C21"/>
      <c r="E21" s="317" t="s">
        <v>152</v>
      </c>
      <c r="F21" s="317"/>
      <c r="G21" s="317"/>
      <c r="H21" s="317"/>
      <c r="I21" s="317"/>
      <c r="J21" s="317"/>
      <c r="K21" s="317"/>
      <c r="L21" s="317"/>
      <c r="M21" s="121"/>
      <c r="N21" s="121"/>
      <c r="Q21" s="121"/>
      <c r="R21" s="121"/>
      <c r="U21" s="121"/>
      <c r="V21" s="121"/>
      <c r="Y21" s="121"/>
      <c r="Z21" s="121"/>
      <c r="AC21" s="121"/>
      <c r="AD21" s="121"/>
      <c r="AG21" s="121"/>
      <c r="AH21" s="121"/>
      <c r="AK21" s="121"/>
      <c r="AL21" s="121"/>
    </row>
    <row r="22" spans="1:40" ht="14.25">
      <c r="A22" s="319" t="s">
        <v>153</v>
      </c>
      <c r="B22" s="319"/>
      <c r="C22" s="319"/>
      <c r="D22" s="319"/>
      <c r="E22" s="114"/>
      <c r="F22" s="114"/>
      <c r="G22" s="114"/>
      <c r="H22" s="114"/>
      <c r="I22" s="114"/>
      <c r="J22" s="114"/>
      <c r="K22" s="114"/>
      <c r="L22" s="114"/>
      <c r="M22" s="122"/>
      <c r="N22" s="115" t="s">
        <v>151</v>
      </c>
      <c r="O22" s="114"/>
      <c r="P22" s="116" t="s">
        <v>151</v>
      </c>
      <c r="Q22" s="122"/>
      <c r="R22" s="115" t="s">
        <v>151</v>
      </c>
      <c r="S22" s="114"/>
      <c r="T22" s="116" t="s">
        <v>151</v>
      </c>
      <c r="U22" s="122"/>
      <c r="V22" s="115" t="s">
        <v>151</v>
      </c>
      <c r="W22" s="114"/>
      <c r="X22" s="116" t="s">
        <v>151</v>
      </c>
      <c r="Y22" s="122"/>
      <c r="Z22" s="115" t="s">
        <v>151</v>
      </c>
      <c r="AA22" s="114"/>
      <c r="AB22" s="116" t="s">
        <v>151</v>
      </c>
      <c r="AC22" s="122"/>
      <c r="AD22" s="115" t="s">
        <v>151</v>
      </c>
      <c r="AE22" s="114"/>
      <c r="AF22" s="116" t="s">
        <v>151</v>
      </c>
      <c r="AG22" s="122"/>
      <c r="AH22" s="115" t="s">
        <v>151</v>
      </c>
      <c r="AI22" s="114"/>
      <c r="AJ22" s="116" t="s">
        <v>151</v>
      </c>
      <c r="AK22" s="122"/>
      <c r="AL22" s="115" t="s">
        <v>151</v>
      </c>
      <c r="AM22" s="114"/>
      <c r="AN22" s="117" t="s">
        <v>151</v>
      </c>
    </row>
    <row r="23" spans="1:40" ht="14.25">
      <c r="A23" s="319"/>
      <c r="B23" s="319"/>
      <c r="C23" s="319"/>
      <c r="D23" s="319"/>
      <c r="E23" s="118"/>
      <c r="F23" s="118"/>
      <c r="G23" s="118"/>
      <c r="H23" s="118"/>
      <c r="I23" s="118"/>
      <c r="J23" s="118"/>
      <c r="K23" s="118"/>
      <c r="L23" s="118"/>
      <c r="M23" s="119"/>
      <c r="N23" s="123" t="s">
        <v>151</v>
      </c>
      <c r="O23" s="118"/>
      <c r="P23" s="124" t="s">
        <v>151</v>
      </c>
      <c r="Q23" s="119"/>
      <c r="R23" s="123" t="s">
        <v>151</v>
      </c>
      <c r="S23" s="118"/>
      <c r="T23" s="124" t="s">
        <v>151</v>
      </c>
      <c r="U23" s="119"/>
      <c r="V23" s="123" t="s">
        <v>151</v>
      </c>
      <c r="W23" s="118"/>
      <c r="X23" s="124" t="s">
        <v>151</v>
      </c>
      <c r="Y23" s="119"/>
      <c r="Z23" s="123" t="s">
        <v>151</v>
      </c>
      <c r="AA23" s="118"/>
      <c r="AB23" s="124" t="s">
        <v>151</v>
      </c>
      <c r="AC23" s="119"/>
      <c r="AD23" s="123" t="s">
        <v>151</v>
      </c>
      <c r="AE23" s="118"/>
      <c r="AF23" s="124" t="s">
        <v>151</v>
      </c>
      <c r="AG23" s="119"/>
      <c r="AH23" s="123" t="s">
        <v>151</v>
      </c>
      <c r="AI23" s="118"/>
      <c r="AJ23" s="124" t="s">
        <v>151</v>
      </c>
      <c r="AK23" s="119"/>
      <c r="AL23" s="123" t="s">
        <v>151</v>
      </c>
      <c r="AM23" s="118"/>
      <c r="AN23" s="125" t="s">
        <v>151</v>
      </c>
    </row>
    <row r="24" spans="13:38" ht="14.25">
      <c r="M24" s="121"/>
      <c r="N24" s="121"/>
      <c r="Q24" s="121"/>
      <c r="R24" s="121"/>
      <c r="U24" s="121"/>
      <c r="V24" s="121"/>
      <c r="Y24" s="121"/>
      <c r="Z24" s="121"/>
      <c r="AC24" s="121"/>
      <c r="AD24" s="121"/>
      <c r="AG24" s="121"/>
      <c r="AH24" s="121"/>
      <c r="AK24" s="121"/>
      <c r="AL24" s="121"/>
    </row>
    <row r="25" spans="5:38" ht="14.25">
      <c r="E25" s="320" t="s">
        <v>154</v>
      </c>
      <c r="F25" s="320"/>
      <c r="G25" s="320"/>
      <c r="H25" s="320"/>
      <c r="I25" s="320"/>
      <c r="J25" s="320"/>
      <c r="K25" s="320"/>
      <c r="L25" s="320"/>
      <c r="M25" s="121"/>
      <c r="N25" s="121"/>
      <c r="Q25" s="121"/>
      <c r="R25" s="121"/>
      <c r="U25" s="121"/>
      <c r="V25" s="121"/>
      <c r="Y25" s="121"/>
      <c r="Z25" s="121"/>
      <c r="AC25" s="121"/>
      <c r="AD25" s="121"/>
      <c r="AG25" s="121"/>
      <c r="AH25" s="121"/>
      <c r="AK25" s="121"/>
      <c r="AL25" s="121"/>
    </row>
    <row r="26" spans="1:40" ht="9.75" customHeight="1">
      <c r="A26" s="319" t="s">
        <v>153</v>
      </c>
      <c r="B26" s="319"/>
      <c r="C26" s="319"/>
      <c r="D26" s="319"/>
      <c r="E26" s="126"/>
      <c r="F26" s="126"/>
      <c r="G26" s="126"/>
      <c r="H26" s="126"/>
      <c r="I26" s="126"/>
      <c r="J26" s="126"/>
      <c r="K26" s="126"/>
      <c r="L26" s="126"/>
      <c r="M26" s="127"/>
      <c r="N26" s="127"/>
      <c r="O26" s="126"/>
      <c r="P26" s="128" t="s">
        <v>151</v>
      </c>
      <c r="Q26" s="127"/>
      <c r="R26" s="127"/>
      <c r="S26" s="126"/>
      <c r="T26" s="128" t="s">
        <v>151</v>
      </c>
      <c r="U26" s="127"/>
      <c r="V26" s="127"/>
      <c r="W26" s="126"/>
      <c r="X26" s="128" t="s">
        <v>151</v>
      </c>
      <c r="Y26" s="127"/>
      <c r="Z26" s="127"/>
      <c r="AA26" s="126"/>
      <c r="AB26" s="128" t="s">
        <v>151</v>
      </c>
      <c r="AC26" s="127"/>
      <c r="AD26" s="127"/>
      <c r="AE26" s="126"/>
      <c r="AF26" s="128" t="s">
        <v>151</v>
      </c>
      <c r="AG26" s="127"/>
      <c r="AH26" s="127"/>
      <c r="AI26" s="126"/>
      <c r="AJ26" s="128" t="s">
        <v>151</v>
      </c>
      <c r="AK26" s="127"/>
      <c r="AL26" s="127"/>
      <c r="AM26" s="126"/>
      <c r="AN26" s="129" t="s">
        <v>151</v>
      </c>
    </row>
    <row r="27" spans="1:40" ht="9.75" customHeight="1">
      <c r="A27" s="319"/>
      <c r="B27" s="319"/>
      <c r="C27" s="319"/>
      <c r="D27" s="319"/>
      <c r="E27" s="130"/>
      <c r="F27" s="130"/>
      <c r="G27" s="130"/>
      <c r="H27" s="130"/>
      <c r="I27" s="130"/>
      <c r="J27" s="130"/>
      <c r="K27" s="130"/>
      <c r="L27" s="130"/>
      <c r="M27" s="131"/>
      <c r="N27" s="131"/>
      <c r="O27" s="130"/>
      <c r="P27" s="132" t="s">
        <v>151</v>
      </c>
      <c r="Q27" s="131"/>
      <c r="R27" s="131"/>
      <c r="S27" s="130"/>
      <c r="T27" s="132" t="s">
        <v>151</v>
      </c>
      <c r="U27" s="131"/>
      <c r="V27" s="131"/>
      <c r="W27" s="130"/>
      <c r="X27" s="132" t="s">
        <v>151</v>
      </c>
      <c r="Y27" s="131"/>
      <c r="Z27" s="131"/>
      <c r="AA27" s="130"/>
      <c r="AB27" s="132" t="s">
        <v>151</v>
      </c>
      <c r="AC27" s="131"/>
      <c r="AD27" s="131"/>
      <c r="AE27" s="130"/>
      <c r="AF27" s="132" t="s">
        <v>151</v>
      </c>
      <c r="AG27" s="131"/>
      <c r="AH27" s="131"/>
      <c r="AI27" s="130"/>
      <c r="AJ27" s="132" t="s">
        <v>151</v>
      </c>
      <c r="AK27" s="131"/>
      <c r="AL27" s="131"/>
      <c r="AM27" s="130"/>
      <c r="AN27" s="133" t="s">
        <v>151</v>
      </c>
    </row>
    <row r="28" spans="1:40" ht="9.75" customHeight="1">
      <c r="A28" s="319"/>
      <c r="B28" s="319"/>
      <c r="C28" s="319"/>
      <c r="D28" s="319"/>
      <c r="E28" s="130"/>
      <c r="F28" s="130"/>
      <c r="G28" s="130"/>
      <c r="H28" s="130"/>
      <c r="I28" s="130"/>
      <c r="J28" s="130"/>
      <c r="K28" s="130"/>
      <c r="L28" s="130"/>
      <c r="M28" s="131"/>
      <c r="N28" s="131"/>
      <c r="O28" s="130"/>
      <c r="P28" s="132" t="s">
        <v>151</v>
      </c>
      <c r="Q28" s="131"/>
      <c r="R28" s="131"/>
      <c r="S28" s="130"/>
      <c r="T28" s="132" t="s">
        <v>151</v>
      </c>
      <c r="U28" s="131"/>
      <c r="V28" s="131"/>
      <c r="W28" s="130"/>
      <c r="X28" s="132" t="s">
        <v>151</v>
      </c>
      <c r="Y28" s="131"/>
      <c r="Z28" s="131"/>
      <c r="AA28" s="130"/>
      <c r="AB28" s="132" t="s">
        <v>151</v>
      </c>
      <c r="AC28" s="131"/>
      <c r="AD28" s="131"/>
      <c r="AE28" s="130"/>
      <c r="AF28" s="132" t="s">
        <v>151</v>
      </c>
      <c r="AG28" s="131"/>
      <c r="AH28" s="131"/>
      <c r="AI28" s="130"/>
      <c r="AJ28" s="132" t="s">
        <v>151</v>
      </c>
      <c r="AK28" s="131"/>
      <c r="AL28" s="131"/>
      <c r="AM28" s="130"/>
      <c r="AN28" s="133" t="s">
        <v>151</v>
      </c>
    </row>
    <row r="29" spans="1:40" ht="9.75" customHeight="1">
      <c r="A29" s="319"/>
      <c r="B29" s="319"/>
      <c r="C29" s="319"/>
      <c r="D29" s="319"/>
      <c r="E29" s="134"/>
      <c r="F29" s="134"/>
      <c r="G29" s="134"/>
      <c r="H29" s="134"/>
      <c r="I29" s="134"/>
      <c r="J29" s="134"/>
      <c r="K29" s="134"/>
      <c r="L29" s="134"/>
      <c r="M29" s="135"/>
      <c r="N29" s="135"/>
      <c r="O29" s="134"/>
      <c r="P29" s="136" t="s">
        <v>151</v>
      </c>
      <c r="Q29" s="135"/>
      <c r="R29" s="135"/>
      <c r="S29" s="134"/>
      <c r="T29" s="136" t="s">
        <v>151</v>
      </c>
      <c r="U29" s="135"/>
      <c r="V29" s="135"/>
      <c r="W29" s="134"/>
      <c r="X29" s="136" t="s">
        <v>151</v>
      </c>
      <c r="Y29" s="135"/>
      <c r="Z29" s="135"/>
      <c r="AA29" s="134"/>
      <c r="AB29" s="136" t="s">
        <v>151</v>
      </c>
      <c r="AC29" s="135"/>
      <c r="AD29" s="135"/>
      <c r="AE29" s="134"/>
      <c r="AF29" s="136" t="s">
        <v>151</v>
      </c>
      <c r="AG29" s="135"/>
      <c r="AH29" s="135"/>
      <c r="AI29" s="134"/>
      <c r="AJ29" s="136" t="s">
        <v>151</v>
      </c>
      <c r="AK29" s="135"/>
      <c r="AL29" s="135"/>
      <c r="AM29" s="134"/>
      <c r="AN29" s="137" t="s">
        <v>151</v>
      </c>
    </row>
    <row r="30" spans="1:40" ht="9.75"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row>
    <row r="31" spans="1:40" ht="14.25">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row>
    <row r="32" spans="1:40" ht="14.25">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row>
    <row r="33" spans="1:40" ht="14.2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row>
    <row r="34" spans="1:40" ht="14.2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row>
    <row r="35" spans="1:40" ht="14.2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row>
    <row r="36" spans="1:12" ht="14.25">
      <c r="A36" s="138"/>
      <c r="B36" s="138"/>
      <c r="C36" s="138"/>
      <c r="D36" s="138"/>
      <c r="E36" s="317" t="s">
        <v>155</v>
      </c>
      <c r="F36" s="317"/>
      <c r="G36" s="317"/>
      <c r="H36" s="317"/>
      <c r="I36" s="317"/>
      <c r="J36" s="317"/>
      <c r="K36" s="317"/>
      <c r="L36" s="317"/>
    </row>
    <row r="37" spans="1:40" ht="14.25">
      <c r="A37" s="318" t="s">
        <v>150</v>
      </c>
      <c r="B37" s="318"/>
      <c r="C37" s="318"/>
      <c r="D37" s="318"/>
      <c r="E37" s="115" t="s">
        <v>151</v>
      </c>
      <c r="F37" s="115" t="s">
        <v>151</v>
      </c>
      <c r="G37" s="116" t="s">
        <v>151</v>
      </c>
      <c r="H37" s="116" t="s">
        <v>151</v>
      </c>
      <c r="I37" s="115" t="s">
        <v>151</v>
      </c>
      <c r="J37" s="115" t="s">
        <v>151</v>
      </c>
      <c r="K37" s="116" t="s">
        <v>151</v>
      </c>
      <c r="L37" s="116" t="s">
        <v>151</v>
      </c>
      <c r="M37" s="115" t="s">
        <v>151</v>
      </c>
      <c r="N37" s="115" t="s">
        <v>151</v>
      </c>
      <c r="O37" s="116" t="s">
        <v>151</v>
      </c>
      <c r="P37" s="116" t="s">
        <v>151</v>
      </c>
      <c r="Q37" s="115" t="s">
        <v>151</v>
      </c>
      <c r="R37" s="115" t="s">
        <v>151</v>
      </c>
      <c r="S37" s="116" t="s">
        <v>151</v>
      </c>
      <c r="T37" s="116" t="s">
        <v>151</v>
      </c>
      <c r="U37" s="115" t="s">
        <v>151</v>
      </c>
      <c r="V37" s="115" t="s">
        <v>151</v>
      </c>
      <c r="W37" s="116" t="s">
        <v>151</v>
      </c>
      <c r="X37" s="116" t="s">
        <v>151</v>
      </c>
      <c r="Y37" s="115" t="s">
        <v>151</v>
      </c>
      <c r="Z37" s="115" t="s">
        <v>151</v>
      </c>
      <c r="AA37" s="116" t="s">
        <v>151</v>
      </c>
      <c r="AB37" s="116" t="s">
        <v>151</v>
      </c>
      <c r="AC37" s="115" t="s">
        <v>151</v>
      </c>
      <c r="AD37" s="115" t="s">
        <v>151</v>
      </c>
      <c r="AE37" s="116" t="s">
        <v>151</v>
      </c>
      <c r="AF37" s="116" t="s">
        <v>151</v>
      </c>
      <c r="AG37" s="115" t="s">
        <v>151</v>
      </c>
      <c r="AH37" s="115" t="s">
        <v>151</v>
      </c>
      <c r="AI37" s="116" t="s">
        <v>151</v>
      </c>
      <c r="AJ37" s="116" t="s">
        <v>151</v>
      </c>
      <c r="AK37" s="115" t="s">
        <v>151</v>
      </c>
      <c r="AL37" s="115" t="s">
        <v>151</v>
      </c>
      <c r="AM37" s="116" t="s">
        <v>151</v>
      </c>
      <c r="AN37" s="117" t="s">
        <v>151</v>
      </c>
    </row>
    <row r="38" spans="1:40" ht="14.25">
      <c r="A38" s="318"/>
      <c r="B38" s="318"/>
      <c r="C38" s="318"/>
      <c r="D38" s="318"/>
      <c r="E38" s="123" t="s">
        <v>151</v>
      </c>
      <c r="F38" s="123" t="s">
        <v>151</v>
      </c>
      <c r="G38" s="124" t="s">
        <v>151</v>
      </c>
      <c r="H38" s="124" t="s">
        <v>151</v>
      </c>
      <c r="I38" s="123" t="s">
        <v>151</v>
      </c>
      <c r="J38" s="123" t="s">
        <v>151</v>
      </c>
      <c r="K38" s="124" t="s">
        <v>151</v>
      </c>
      <c r="L38" s="124" t="s">
        <v>151</v>
      </c>
      <c r="M38" s="123" t="s">
        <v>151</v>
      </c>
      <c r="N38" s="123" t="s">
        <v>151</v>
      </c>
      <c r="O38" s="124" t="s">
        <v>151</v>
      </c>
      <c r="P38" s="124" t="s">
        <v>151</v>
      </c>
      <c r="Q38" s="123" t="s">
        <v>151</v>
      </c>
      <c r="R38" s="123" t="s">
        <v>151</v>
      </c>
      <c r="S38" s="124" t="s">
        <v>151</v>
      </c>
      <c r="T38" s="124" t="s">
        <v>151</v>
      </c>
      <c r="U38" s="123" t="s">
        <v>151</v>
      </c>
      <c r="V38" s="123" t="s">
        <v>151</v>
      </c>
      <c r="W38" s="124" t="s">
        <v>151</v>
      </c>
      <c r="X38" s="124" t="s">
        <v>151</v>
      </c>
      <c r="Y38" s="123" t="s">
        <v>151</v>
      </c>
      <c r="Z38" s="123" t="s">
        <v>151</v>
      </c>
      <c r="AA38" s="124" t="s">
        <v>151</v>
      </c>
      <c r="AB38" s="124" t="s">
        <v>151</v>
      </c>
      <c r="AC38" s="123" t="s">
        <v>151</v>
      </c>
      <c r="AD38" s="123" t="s">
        <v>151</v>
      </c>
      <c r="AE38" s="124" t="s">
        <v>151</v>
      </c>
      <c r="AF38" s="124" t="s">
        <v>151</v>
      </c>
      <c r="AG38" s="123" t="s">
        <v>151</v>
      </c>
      <c r="AH38" s="123" t="s">
        <v>151</v>
      </c>
      <c r="AI38" s="124" t="s">
        <v>151</v>
      </c>
      <c r="AJ38" s="124" t="s">
        <v>151</v>
      </c>
      <c r="AK38" s="123" t="s">
        <v>151</v>
      </c>
      <c r="AL38" s="123" t="s">
        <v>151</v>
      </c>
      <c r="AM38" s="124" t="s">
        <v>151</v>
      </c>
      <c r="AN38" s="125" t="s">
        <v>151</v>
      </c>
    </row>
    <row r="39" spans="5:38" ht="14.25">
      <c r="E39" s="121"/>
      <c r="F39" s="121"/>
      <c r="I39" s="121"/>
      <c r="J39" s="121"/>
      <c r="M39" s="121"/>
      <c r="N39" s="121"/>
      <c r="Q39" s="121"/>
      <c r="R39" s="121"/>
      <c r="U39" s="121"/>
      <c r="V39" s="121"/>
      <c r="Y39" s="121"/>
      <c r="Z39" s="121"/>
      <c r="AC39" s="121"/>
      <c r="AD39" s="121"/>
      <c r="AG39" s="121"/>
      <c r="AH39" s="121"/>
      <c r="AK39" s="121"/>
      <c r="AL39" s="121"/>
    </row>
    <row r="40" spans="5:38" ht="14.25">
      <c r="E40" s="121" t="s">
        <v>154</v>
      </c>
      <c r="F40" s="121"/>
      <c r="I40" s="121"/>
      <c r="J40" s="121"/>
      <c r="M40" s="121"/>
      <c r="N40" s="121"/>
      <c r="Q40" s="121"/>
      <c r="R40" s="121"/>
      <c r="U40" s="121"/>
      <c r="V40" s="121"/>
      <c r="Y40" s="121"/>
      <c r="Z40" s="121"/>
      <c r="AC40" s="121"/>
      <c r="AD40" s="121"/>
      <c r="AG40" s="121"/>
      <c r="AH40" s="121"/>
      <c r="AK40" s="121"/>
      <c r="AL40" s="121"/>
    </row>
    <row r="41" spans="1:40" ht="9" customHeight="1">
      <c r="A41" s="319" t="s">
        <v>153</v>
      </c>
      <c r="B41" s="319"/>
      <c r="C41" s="319"/>
      <c r="D41" s="319"/>
      <c r="E41" s="127"/>
      <c r="F41" s="139" t="s">
        <v>151</v>
      </c>
      <c r="G41" s="126"/>
      <c r="H41" s="128" t="s">
        <v>151</v>
      </c>
      <c r="I41" s="127"/>
      <c r="J41" s="139" t="s">
        <v>151</v>
      </c>
      <c r="K41" s="126"/>
      <c r="L41" s="128" t="s">
        <v>151</v>
      </c>
      <c r="M41" s="127"/>
      <c r="N41" s="139" t="s">
        <v>151</v>
      </c>
      <c r="O41" s="126"/>
      <c r="P41" s="128" t="s">
        <v>151</v>
      </c>
      <c r="Q41" s="127"/>
      <c r="R41" s="139" t="s">
        <v>151</v>
      </c>
      <c r="S41" s="126"/>
      <c r="T41" s="128" t="s">
        <v>151</v>
      </c>
      <c r="U41" s="127"/>
      <c r="V41" s="139" t="s">
        <v>151</v>
      </c>
      <c r="W41" s="126"/>
      <c r="X41" s="128" t="s">
        <v>151</v>
      </c>
      <c r="Y41" s="127"/>
      <c r="Z41" s="139" t="s">
        <v>151</v>
      </c>
      <c r="AA41" s="126"/>
      <c r="AB41" s="128" t="s">
        <v>151</v>
      </c>
      <c r="AC41" s="127"/>
      <c r="AD41" s="139" t="s">
        <v>151</v>
      </c>
      <c r="AE41" s="126"/>
      <c r="AF41" s="128" t="s">
        <v>151</v>
      </c>
      <c r="AG41" s="127"/>
      <c r="AH41" s="139" t="s">
        <v>151</v>
      </c>
      <c r="AI41" s="126"/>
      <c r="AJ41" s="128" t="s">
        <v>151</v>
      </c>
      <c r="AK41" s="127"/>
      <c r="AL41" s="139" t="s">
        <v>151</v>
      </c>
      <c r="AM41" s="126"/>
      <c r="AN41" s="129" t="s">
        <v>151</v>
      </c>
    </row>
    <row r="42" spans="1:40" ht="9" customHeight="1">
      <c r="A42" s="319"/>
      <c r="B42" s="319"/>
      <c r="C42" s="319"/>
      <c r="D42" s="319"/>
      <c r="E42" s="131"/>
      <c r="F42" s="140" t="s">
        <v>151</v>
      </c>
      <c r="G42" s="130"/>
      <c r="H42" s="132" t="s">
        <v>151</v>
      </c>
      <c r="I42" s="131"/>
      <c r="J42" s="140" t="s">
        <v>151</v>
      </c>
      <c r="K42" s="130"/>
      <c r="L42" s="132" t="s">
        <v>151</v>
      </c>
      <c r="M42" s="131"/>
      <c r="N42" s="140" t="s">
        <v>151</v>
      </c>
      <c r="O42" s="130"/>
      <c r="P42" s="132" t="s">
        <v>151</v>
      </c>
      <c r="Q42" s="131"/>
      <c r="R42" s="140" t="s">
        <v>151</v>
      </c>
      <c r="S42" s="130"/>
      <c r="T42" s="132" t="s">
        <v>151</v>
      </c>
      <c r="U42" s="131"/>
      <c r="V42" s="140" t="s">
        <v>151</v>
      </c>
      <c r="W42" s="130"/>
      <c r="X42" s="132" t="s">
        <v>151</v>
      </c>
      <c r="Y42" s="131"/>
      <c r="Z42" s="140" t="s">
        <v>151</v>
      </c>
      <c r="AA42" s="130"/>
      <c r="AB42" s="132" t="s">
        <v>151</v>
      </c>
      <c r="AC42" s="131"/>
      <c r="AD42" s="140" t="s">
        <v>151</v>
      </c>
      <c r="AE42" s="130"/>
      <c r="AF42" s="132" t="s">
        <v>151</v>
      </c>
      <c r="AG42" s="131"/>
      <c r="AH42" s="140" t="s">
        <v>151</v>
      </c>
      <c r="AI42" s="130"/>
      <c r="AJ42" s="132" t="s">
        <v>151</v>
      </c>
      <c r="AK42" s="131"/>
      <c r="AL42" s="140" t="s">
        <v>151</v>
      </c>
      <c r="AM42" s="130"/>
      <c r="AN42" s="133" t="s">
        <v>151</v>
      </c>
    </row>
    <row r="43" spans="1:40" ht="9" customHeight="1">
      <c r="A43" s="319"/>
      <c r="B43" s="319"/>
      <c r="C43" s="319"/>
      <c r="D43" s="319"/>
      <c r="E43" s="131"/>
      <c r="F43" s="140" t="s">
        <v>151</v>
      </c>
      <c r="G43" s="130"/>
      <c r="H43" s="132" t="s">
        <v>151</v>
      </c>
      <c r="I43" s="131"/>
      <c r="J43" s="140" t="s">
        <v>151</v>
      </c>
      <c r="K43" s="130"/>
      <c r="L43" s="132" t="s">
        <v>151</v>
      </c>
      <c r="M43" s="131"/>
      <c r="N43" s="140" t="s">
        <v>151</v>
      </c>
      <c r="O43" s="130"/>
      <c r="P43" s="132" t="s">
        <v>151</v>
      </c>
      <c r="Q43" s="131"/>
      <c r="R43" s="140" t="s">
        <v>151</v>
      </c>
      <c r="S43" s="130"/>
      <c r="T43" s="132" t="s">
        <v>151</v>
      </c>
      <c r="U43" s="131"/>
      <c r="V43" s="140" t="s">
        <v>151</v>
      </c>
      <c r="W43" s="130"/>
      <c r="X43" s="132" t="s">
        <v>151</v>
      </c>
      <c r="Y43" s="131"/>
      <c r="Z43" s="140" t="s">
        <v>151</v>
      </c>
      <c r="AA43" s="130"/>
      <c r="AB43" s="132" t="s">
        <v>151</v>
      </c>
      <c r="AC43" s="131"/>
      <c r="AD43" s="140" t="s">
        <v>151</v>
      </c>
      <c r="AE43" s="130"/>
      <c r="AF43" s="132" t="s">
        <v>151</v>
      </c>
      <c r="AG43" s="131"/>
      <c r="AH43" s="140" t="s">
        <v>151</v>
      </c>
      <c r="AI43" s="130"/>
      <c r="AJ43" s="132" t="s">
        <v>151</v>
      </c>
      <c r="AK43" s="131"/>
      <c r="AL43" s="140" t="s">
        <v>151</v>
      </c>
      <c r="AM43" s="130"/>
      <c r="AN43" s="133" t="s">
        <v>151</v>
      </c>
    </row>
    <row r="44" spans="1:40" ht="9" customHeight="1">
      <c r="A44" s="319"/>
      <c r="B44" s="319"/>
      <c r="C44" s="319"/>
      <c r="D44" s="319"/>
      <c r="E44" s="135"/>
      <c r="F44" s="141" t="s">
        <v>151</v>
      </c>
      <c r="G44" s="134"/>
      <c r="H44" s="136" t="s">
        <v>151</v>
      </c>
      <c r="I44" s="135"/>
      <c r="J44" s="141" t="s">
        <v>151</v>
      </c>
      <c r="K44" s="134"/>
      <c r="L44" s="136" t="s">
        <v>151</v>
      </c>
      <c r="M44" s="135"/>
      <c r="N44" s="141" t="s">
        <v>151</v>
      </c>
      <c r="O44" s="134"/>
      <c r="P44" s="136" t="s">
        <v>151</v>
      </c>
      <c r="Q44" s="135"/>
      <c r="R44" s="141" t="s">
        <v>151</v>
      </c>
      <c r="S44" s="134"/>
      <c r="T44" s="136" t="s">
        <v>151</v>
      </c>
      <c r="U44" s="135"/>
      <c r="V44" s="141" t="s">
        <v>151</v>
      </c>
      <c r="W44" s="134"/>
      <c r="X44" s="136" t="s">
        <v>151</v>
      </c>
      <c r="Y44" s="135"/>
      <c r="Z44" s="141" t="s">
        <v>151</v>
      </c>
      <c r="AA44" s="134"/>
      <c r="AB44" s="136" t="s">
        <v>151</v>
      </c>
      <c r="AC44" s="135"/>
      <c r="AD44" s="141" t="s">
        <v>151</v>
      </c>
      <c r="AE44" s="134"/>
      <c r="AF44" s="136" t="s">
        <v>151</v>
      </c>
      <c r="AG44" s="135"/>
      <c r="AH44" s="141" t="s">
        <v>151</v>
      </c>
      <c r="AI44" s="134"/>
      <c r="AJ44" s="136" t="s">
        <v>151</v>
      </c>
      <c r="AK44" s="135"/>
      <c r="AL44" s="141" t="s">
        <v>151</v>
      </c>
      <c r="AM44" s="134"/>
      <c r="AN44" s="137" t="s">
        <v>151</v>
      </c>
    </row>
    <row r="45" spans="5:38" ht="14.25">
      <c r="E45" s="121"/>
      <c r="F45" s="121"/>
      <c r="I45" s="121"/>
      <c r="J45" s="121"/>
      <c r="M45" s="121"/>
      <c r="N45" s="121"/>
      <c r="Q45" s="121"/>
      <c r="R45" s="121"/>
      <c r="U45" s="121"/>
      <c r="V45" s="121"/>
      <c r="Y45" s="121"/>
      <c r="Z45" s="121"/>
      <c r="AC45" s="121"/>
      <c r="AD45" s="121"/>
      <c r="AG45" s="121"/>
      <c r="AH45" s="121"/>
      <c r="AK45" s="121"/>
      <c r="AL45" s="121"/>
    </row>
    <row r="46" spans="5:38" ht="14.25">
      <c r="E46" s="121" t="s">
        <v>156</v>
      </c>
      <c r="F46" s="121"/>
      <c r="I46" s="121"/>
      <c r="J46" s="121"/>
      <c r="M46" s="121"/>
      <c r="N46" s="121"/>
      <c r="Q46" s="121"/>
      <c r="R46" s="121"/>
      <c r="U46" s="121"/>
      <c r="V46" s="121"/>
      <c r="Y46" s="121"/>
      <c r="Z46" s="121"/>
      <c r="AC46" s="121"/>
      <c r="AD46" s="121"/>
      <c r="AG46" s="121"/>
      <c r="AH46" s="121"/>
      <c r="AK46" s="121"/>
      <c r="AL46" s="121"/>
    </row>
    <row r="47" spans="1:40" ht="9" customHeight="1">
      <c r="A47" s="319" t="s">
        <v>157</v>
      </c>
      <c r="B47" s="319"/>
      <c r="C47" s="319"/>
      <c r="D47" s="319"/>
      <c r="E47" s="127"/>
      <c r="F47" s="142"/>
      <c r="G47" s="128" t="s">
        <v>151</v>
      </c>
      <c r="H47" s="143" t="s">
        <v>151</v>
      </c>
      <c r="I47" s="144"/>
      <c r="J47" s="145"/>
      <c r="K47" s="128" t="s">
        <v>151</v>
      </c>
      <c r="L47" s="143" t="s">
        <v>151</v>
      </c>
      <c r="M47" s="127"/>
      <c r="N47" s="142"/>
      <c r="O47" s="128" t="s">
        <v>151</v>
      </c>
      <c r="P47" s="143" t="s">
        <v>151</v>
      </c>
      <c r="Q47" s="127"/>
      <c r="R47" s="142"/>
      <c r="S47" s="128" t="s">
        <v>151</v>
      </c>
      <c r="T47" s="143" t="s">
        <v>151</v>
      </c>
      <c r="U47" s="127"/>
      <c r="V47" s="142"/>
      <c r="W47" s="128" t="s">
        <v>151</v>
      </c>
      <c r="X47" s="143" t="s">
        <v>151</v>
      </c>
      <c r="Y47" s="127"/>
      <c r="Z47" s="142"/>
      <c r="AA47" s="128" t="s">
        <v>151</v>
      </c>
      <c r="AB47" s="143" t="s">
        <v>151</v>
      </c>
      <c r="AC47" s="127"/>
      <c r="AD47" s="142"/>
      <c r="AE47" s="128" t="s">
        <v>151</v>
      </c>
      <c r="AF47" s="143" t="s">
        <v>151</v>
      </c>
      <c r="AG47" s="127"/>
      <c r="AH47" s="142"/>
      <c r="AI47" s="128" t="s">
        <v>151</v>
      </c>
      <c r="AJ47" s="143" t="s">
        <v>151</v>
      </c>
      <c r="AK47" s="127"/>
      <c r="AL47" s="142"/>
      <c r="AM47" s="128" t="s">
        <v>151</v>
      </c>
      <c r="AN47" s="146" t="s">
        <v>151</v>
      </c>
    </row>
    <row r="48" spans="1:40" ht="9" customHeight="1">
      <c r="A48" s="319"/>
      <c r="B48" s="319"/>
      <c r="C48" s="319"/>
      <c r="D48" s="319"/>
      <c r="E48" s="131"/>
      <c r="F48" s="147"/>
      <c r="G48" s="132" t="s">
        <v>151</v>
      </c>
      <c r="H48" s="148" t="s">
        <v>151</v>
      </c>
      <c r="I48" s="149"/>
      <c r="J48" s="150"/>
      <c r="K48" s="132" t="s">
        <v>151</v>
      </c>
      <c r="L48" s="148" t="s">
        <v>151</v>
      </c>
      <c r="M48" s="131"/>
      <c r="N48" s="147"/>
      <c r="O48" s="132" t="s">
        <v>151</v>
      </c>
      <c r="P48" s="148" t="s">
        <v>151</v>
      </c>
      <c r="Q48" s="131"/>
      <c r="R48" s="147"/>
      <c r="S48" s="132" t="s">
        <v>151</v>
      </c>
      <c r="T48" s="148" t="s">
        <v>151</v>
      </c>
      <c r="U48" s="131"/>
      <c r="V48" s="147"/>
      <c r="W48" s="132" t="s">
        <v>151</v>
      </c>
      <c r="X48" s="148" t="s">
        <v>151</v>
      </c>
      <c r="Y48" s="131"/>
      <c r="Z48" s="147"/>
      <c r="AA48" s="132" t="s">
        <v>151</v>
      </c>
      <c r="AB48" s="148" t="s">
        <v>151</v>
      </c>
      <c r="AC48" s="131"/>
      <c r="AD48" s="147"/>
      <c r="AE48" s="132" t="s">
        <v>151</v>
      </c>
      <c r="AF48" s="148" t="s">
        <v>151</v>
      </c>
      <c r="AG48" s="131"/>
      <c r="AH48" s="147"/>
      <c r="AI48" s="132" t="s">
        <v>151</v>
      </c>
      <c r="AJ48" s="148" t="s">
        <v>151</v>
      </c>
      <c r="AK48" s="131"/>
      <c r="AL48" s="147"/>
      <c r="AM48" s="132" t="s">
        <v>151</v>
      </c>
      <c r="AN48" s="151" t="s">
        <v>151</v>
      </c>
    </row>
    <row r="49" spans="1:40" ht="9" customHeight="1">
      <c r="A49" s="319"/>
      <c r="B49" s="319"/>
      <c r="C49" s="319"/>
      <c r="D49" s="319"/>
      <c r="E49" s="131"/>
      <c r="F49" s="147"/>
      <c r="G49" s="132" t="s">
        <v>151</v>
      </c>
      <c r="H49" s="148" t="s">
        <v>151</v>
      </c>
      <c r="I49" s="149"/>
      <c r="J49" s="150"/>
      <c r="K49" s="132" t="s">
        <v>151</v>
      </c>
      <c r="L49" s="148" t="s">
        <v>151</v>
      </c>
      <c r="M49" s="131"/>
      <c r="N49" s="147"/>
      <c r="O49" s="132" t="s">
        <v>151</v>
      </c>
      <c r="P49" s="148" t="s">
        <v>151</v>
      </c>
      <c r="Q49" s="131"/>
      <c r="R49" s="147"/>
      <c r="S49" s="132" t="s">
        <v>151</v>
      </c>
      <c r="T49" s="148" t="s">
        <v>151</v>
      </c>
      <c r="U49" s="131"/>
      <c r="V49" s="147"/>
      <c r="W49" s="132" t="s">
        <v>151</v>
      </c>
      <c r="X49" s="148" t="s">
        <v>151</v>
      </c>
      <c r="Y49" s="131"/>
      <c r="Z49" s="147"/>
      <c r="AA49" s="132" t="s">
        <v>151</v>
      </c>
      <c r="AB49" s="148" t="s">
        <v>151</v>
      </c>
      <c r="AC49" s="131"/>
      <c r="AD49" s="147"/>
      <c r="AE49" s="132" t="s">
        <v>151</v>
      </c>
      <c r="AF49" s="148" t="s">
        <v>151</v>
      </c>
      <c r="AG49" s="131"/>
      <c r="AH49" s="147"/>
      <c r="AI49" s="132" t="s">
        <v>151</v>
      </c>
      <c r="AJ49" s="148" t="s">
        <v>151</v>
      </c>
      <c r="AK49" s="131"/>
      <c r="AL49" s="147"/>
      <c r="AM49" s="132" t="s">
        <v>151</v>
      </c>
      <c r="AN49" s="151" t="s">
        <v>151</v>
      </c>
    </row>
    <row r="50" spans="1:40" ht="9" customHeight="1">
      <c r="A50" s="319"/>
      <c r="B50" s="319"/>
      <c r="C50" s="319"/>
      <c r="D50" s="319"/>
      <c r="E50" s="135"/>
      <c r="F50" s="152"/>
      <c r="G50" s="136" t="s">
        <v>151</v>
      </c>
      <c r="H50" s="153" t="s">
        <v>151</v>
      </c>
      <c r="I50" s="154"/>
      <c r="J50" s="155"/>
      <c r="K50" s="136" t="s">
        <v>151</v>
      </c>
      <c r="L50" s="153" t="s">
        <v>151</v>
      </c>
      <c r="M50" s="135"/>
      <c r="N50" s="152"/>
      <c r="O50" s="136" t="s">
        <v>151</v>
      </c>
      <c r="P50" s="153" t="s">
        <v>151</v>
      </c>
      <c r="Q50" s="135"/>
      <c r="R50" s="152"/>
      <c r="S50" s="136" t="s">
        <v>151</v>
      </c>
      <c r="T50" s="153" t="s">
        <v>151</v>
      </c>
      <c r="U50" s="135"/>
      <c r="V50" s="152"/>
      <c r="W50" s="136" t="s">
        <v>151</v>
      </c>
      <c r="X50" s="153" t="s">
        <v>151</v>
      </c>
      <c r="Y50" s="135"/>
      <c r="Z50" s="152"/>
      <c r="AA50" s="136" t="s">
        <v>151</v>
      </c>
      <c r="AB50" s="153" t="s">
        <v>151</v>
      </c>
      <c r="AC50" s="135"/>
      <c r="AD50" s="152"/>
      <c r="AE50" s="136" t="s">
        <v>151</v>
      </c>
      <c r="AF50" s="153" t="s">
        <v>151</v>
      </c>
      <c r="AG50" s="135"/>
      <c r="AH50" s="152"/>
      <c r="AI50" s="136" t="s">
        <v>151</v>
      </c>
      <c r="AJ50" s="153" t="s">
        <v>151</v>
      </c>
      <c r="AK50" s="135"/>
      <c r="AL50" s="152"/>
      <c r="AM50" s="136" t="s">
        <v>151</v>
      </c>
      <c r="AN50" s="156" t="s">
        <v>151</v>
      </c>
    </row>
    <row r="51" spans="5:38" ht="14.25">
      <c r="E51" s="121"/>
      <c r="F51" s="121"/>
      <c r="I51" s="121"/>
      <c r="J51" s="121"/>
      <c r="M51" s="121"/>
      <c r="N51" s="121"/>
      <c r="Q51" s="121"/>
      <c r="R51" s="121"/>
      <c r="U51" s="121"/>
      <c r="V51" s="121"/>
      <c r="Y51" s="121"/>
      <c r="Z51" s="121"/>
      <c r="AC51" s="121"/>
      <c r="AD51" s="121"/>
      <c r="AG51" s="121"/>
      <c r="AH51" s="121"/>
      <c r="AK51" s="121"/>
      <c r="AL51" s="121"/>
    </row>
    <row r="52" spans="5:38" ht="14.25">
      <c r="E52" s="121" t="s">
        <v>158</v>
      </c>
      <c r="F52" s="121"/>
      <c r="I52" s="121"/>
      <c r="J52" s="121"/>
      <c r="M52" s="121"/>
      <c r="N52" s="121"/>
      <c r="Q52" s="121"/>
      <c r="R52" s="121"/>
      <c r="U52" s="121"/>
      <c r="V52" s="121"/>
      <c r="Y52" s="121"/>
      <c r="Z52" s="121"/>
      <c r="AC52" s="121"/>
      <c r="AD52" s="121"/>
      <c r="AG52" s="121"/>
      <c r="AH52" s="121"/>
      <c r="AK52" s="121"/>
      <c r="AL52" s="121"/>
    </row>
    <row r="53" spans="1:40" ht="9.75" customHeight="1">
      <c r="A53" s="321" t="s">
        <v>159</v>
      </c>
      <c r="B53" s="321"/>
      <c r="C53" s="321"/>
      <c r="D53" s="321"/>
      <c r="E53" s="127"/>
      <c r="F53" s="157" t="s">
        <v>151</v>
      </c>
      <c r="G53" s="143" t="s">
        <v>151</v>
      </c>
      <c r="H53" s="126"/>
      <c r="I53" s="157" t="s">
        <v>151</v>
      </c>
      <c r="J53" s="157" t="s">
        <v>151</v>
      </c>
      <c r="K53" s="126"/>
      <c r="L53" s="158"/>
      <c r="M53" s="142"/>
      <c r="N53" s="127"/>
      <c r="O53" s="143" t="s">
        <v>151</v>
      </c>
      <c r="P53" s="143" t="s">
        <v>151</v>
      </c>
      <c r="Q53" s="127"/>
      <c r="R53" s="157" t="s">
        <v>151</v>
      </c>
      <c r="S53" s="143" t="s">
        <v>151</v>
      </c>
      <c r="T53" s="126"/>
      <c r="U53" s="157" t="s">
        <v>151</v>
      </c>
      <c r="V53" s="157" t="s">
        <v>151</v>
      </c>
      <c r="W53" s="126"/>
      <c r="X53" s="143" t="s">
        <v>151</v>
      </c>
      <c r="Y53" s="157" t="s">
        <v>151</v>
      </c>
      <c r="Z53" s="127"/>
      <c r="AA53" s="158"/>
      <c r="AB53" s="158"/>
      <c r="AC53" s="127"/>
      <c r="AD53" s="157" t="s">
        <v>151</v>
      </c>
      <c r="AE53" s="143" t="s">
        <v>151</v>
      </c>
      <c r="AF53" s="126"/>
      <c r="AG53" s="142"/>
      <c r="AH53" s="142"/>
      <c r="AI53" s="126"/>
      <c r="AJ53" s="143" t="s">
        <v>151</v>
      </c>
      <c r="AK53" s="157" t="s">
        <v>151</v>
      </c>
      <c r="AL53" s="127"/>
      <c r="AM53" s="143" t="s">
        <v>151</v>
      </c>
      <c r="AN53" s="146" t="s">
        <v>151</v>
      </c>
    </row>
    <row r="54" spans="1:40" ht="9.75" customHeight="1">
      <c r="A54" s="321"/>
      <c r="B54" s="321"/>
      <c r="C54" s="321"/>
      <c r="D54" s="321"/>
      <c r="E54" s="131"/>
      <c r="F54" s="159" t="s">
        <v>151</v>
      </c>
      <c r="G54" s="148" t="s">
        <v>151</v>
      </c>
      <c r="H54" s="130"/>
      <c r="I54" s="159" t="s">
        <v>151</v>
      </c>
      <c r="J54" s="159" t="s">
        <v>151</v>
      </c>
      <c r="K54" s="130"/>
      <c r="L54" s="160"/>
      <c r="M54" s="147"/>
      <c r="N54" s="131"/>
      <c r="O54" s="148" t="s">
        <v>151</v>
      </c>
      <c r="P54" s="148" t="s">
        <v>151</v>
      </c>
      <c r="Q54" s="131"/>
      <c r="R54" s="159" t="s">
        <v>151</v>
      </c>
      <c r="S54" s="148" t="s">
        <v>151</v>
      </c>
      <c r="T54" s="130"/>
      <c r="U54" s="159" t="s">
        <v>151</v>
      </c>
      <c r="V54" s="159" t="s">
        <v>151</v>
      </c>
      <c r="W54" s="130"/>
      <c r="X54" s="148" t="s">
        <v>151</v>
      </c>
      <c r="Y54" s="159" t="s">
        <v>151</v>
      </c>
      <c r="Z54" s="131"/>
      <c r="AA54" s="160"/>
      <c r="AB54" s="160"/>
      <c r="AC54" s="131"/>
      <c r="AD54" s="159" t="s">
        <v>151</v>
      </c>
      <c r="AE54" s="148" t="s">
        <v>151</v>
      </c>
      <c r="AF54" s="130"/>
      <c r="AG54" s="147"/>
      <c r="AH54" s="147"/>
      <c r="AI54" s="130"/>
      <c r="AJ54" s="148" t="s">
        <v>151</v>
      </c>
      <c r="AK54" s="159" t="s">
        <v>151</v>
      </c>
      <c r="AL54" s="131"/>
      <c r="AM54" s="148" t="s">
        <v>151</v>
      </c>
      <c r="AN54" s="151" t="s">
        <v>151</v>
      </c>
    </row>
    <row r="55" spans="1:40" ht="9.75" customHeight="1">
      <c r="A55" s="321"/>
      <c r="B55" s="321"/>
      <c r="C55" s="321"/>
      <c r="D55" s="321"/>
      <c r="E55" s="131"/>
      <c r="F55" s="159" t="s">
        <v>151</v>
      </c>
      <c r="G55" s="148" t="s">
        <v>151</v>
      </c>
      <c r="H55" s="130"/>
      <c r="I55" s="159" t="s">
        <v>151</v>
      </c>
      <c r="J55" s="159" t="s">
        <v>151</v>
      </c>
      <c r="K55" s="130"/>
      <c r="L55" s="160"/>
      <c r="M55" s="147"/>
      <c r="N55" s="131"/>
      <c r="O55" s="148" t="s">
        <v>151</v>
      </c>
      <c r="P55" s="148" t="s">
        <v>151</v>
      </c>
      <c r="Q55" s="131"/>
      <c r="R55" s="159" t="s">
        <v>151</v>
      </c>
      <c r="S55" s="148" t="s">
        <v>151</v>
      </c>
      <c r="T55" s="130"/>
      <c r="U55" s="159" t="s">
        <v>151</v>
      </c>
      <c r="V55" s="159" t="s">
        <v>151</v>
      </c>
      <c r="W55" s="130"/>
      <c r="X55" s="148" t="s">
        <v>151</v>
      </c>
      <c r="Y55" s="159" t="s">
        <v>151</v>
      </c>
      <c r="Z55" s="131"/>
      <c r="AA55" s="160"/>
      <c r="AB55" s="160"/>
      <c r="AC55" s="131"/>
      <c r="AD55" s="159" t="s">
        <v>151</v>
      </c>
      <c r="AE55" s="148" t="s">
        <v>151</v>
      </c>
      <c r="AF55" s="130"/>
      <c r="AG55" s="147"/>
      <c r="AH55" s="147"/>
      <c r="AI55" s="130"/>
      <c r="AJ55" s="148" t="s">
        <v>151</v>
      </c>
      <c r="AK55" s="159" t="s">
        <v>151</v>
      </c>
      <c r="AL55" s="131"/>
      <c r="AM55" s="148" t="s">
        <v>151</v>
      </c>
      <c r="AN55" s="151" t="s">
        <v>151</v>
      </c>
    </row>
    <row r="56" spans="1:40" ht="9.75" customHeight="1">
      <c r="A56" s="321"/>
      <c r="B56" s="321"/>
      <c r="C56" s="321"/>
      <c r="D56" s="321"/>
      <c r="E56" s="135"/>
      <c r="F56" s="161" t="s">
        <v>151</v>
      </c>
      <c r="G56" s="153" t="s">
        <v>151</v>
      </c>
      <c r="H56" s="134"/>
      <c r="I56" s="161" t="s">
        <v>151</v>
      </c>
      <c r="J56" s="161" t="s">
        <v>151</v>
      </c>
      <c r="K56" s="134"/>
      <c r="L56" s="162"/>
      <c r="M56" s="152"/>
      <c r="N56" s="135"/>
      <c r="O56" s="153" t="s">
        <v>151</v>
      </c>
      <c r="P56" s="153" t="s">
        <v>151</v>
      </c>
      <c r="Q56" s="135"/>
      <c r="R56" s="161" t="s">
        <v>151</v>
      </c>
      <c r="S56" s="153" t="s">
        <v>151</v>
      </c>
      <c r="T56" s="134"/>
      <c r="U56" s="161" t="s">
        <v>151</v>
      </c>
      <c r="V56" s="161" t="s">
        <v>151</v>
      </c>
      <c r="W56" s="134"/>
      <c r="X56" s="153" t="s">
        <v>151</v>
      </c>
      <c r="Y56" s="161" t="s">
        <v>151</v>
      </c>
      <c r="Z56" s="135"/>
      <c r="AA56" s="162"/>
      <c r="AB56" s="162"/>
      <c r="AC56" s="135"/>
      <c r="AD56" s="161" t="s">
        <v>151</v>
      </c>
      <c r="AE56" s="153" t="s">
        <v>151</v>
      </c>
      <c r="AF56" s="134"/>
      <c r="AG56" s="152"/>
      <c r="AH56" s="152"/>
      <c r="AI56" s="134"/>
      <c r="AJ56" s="153" t="s">
        <v>151</v>
      </c>
      <c r="AK56" s="161" t="s">
        <v>151</v>
      </c>
      <c r="AL56" s="135"/>
      <c r="AM56" s="153" t="s">
        <v>151</v>
      </c>
      <c r="AN56" s="156" t="s">
        <v>151</v>
      </c>
    </row>
    <row r="71" spans="1:40" ht="14.25">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row>
    <row r="72" spans="1:40" ht="11.25" customHeight="1">
      <c r="A72" s="319" t="s">
        <v>11</v>
      </c>
      <c r="B72" s="319"/>
      <c r="C72" s="319"/>
      <c r="D72" s="319"/>
      <c r="E72" s="114"/>
      <c r="F72" s="114"/>
      <c r="G72" s="122"/>
      <c r="H72" s="122"/>
      <c r="I72" s="114"/>
      <c r="J72" s="114"/>
      <c r="K72" s="122"/>
      <c r="L72" s="122"/>
      <c r="M72" s="114"/>
      <c r="N72" s="114"/>
      <c r="O72" s="122"/>
      <c r="P72" s="122"/>
      <c r="Q72" s="114"/>
      <c r="R72" s="114"/>
      <c r="S72" s="122"/>
      <c r="T72" s="122"/>
      <c r="U72" s="114"/>
      <c r="V72" s="114"/>
      <c r="W72" s="122"/>
      <c r="X72" s="122"/>
      <c r="Y72" s="114"/>
      <c r="Z72" s="114"/>
      <c r="AA72" s="122"/>
      <c r="AB72" s="122"/>
      <c r="AC72" s="114"/>
      <c r="AD72" s="114"/>
      <c r="AE72" s="122"/>
      <c r="AF72" s="122"/>
      <c r="AG72" s="114"/>
      <c r="AH72" s="114"/>
      <c r="AI72" s="122"/>
      <c r="AJ72" s="122"/>
      <c r="AK72" s="114"/>
      <c r="AL72" s="114"/>
      <c r="AM72" s="122"/>
      <c r="AN72" s="122"/>
    </row>
    <row r="73" spans="1:40" ht="11.25" customHeight="1">
      <c r="A73" s="319"/>
      <c r="B73" s="319"/>
      <c r="C73" s="319"/>
      <c r="D73" s="319"/>
      <c r="E73" s="164"/>
      <c r="F73" s="164"/>
      <c r="G73" s="165"/>
      <c r="H73" s="165"/>
      <c r="I73" s="164"/>
      <c r="J73" s="164"/>
      <c r="K73" s="165"/>
      <c r="L73" s="165"/>
      <c r="M73" s="164"/>
      <c r="N73" s="164"/>
      <c r="O73" s="165"/>
      <c r="P73" s="165"/>
      <c r="Q73" s="164"/>
      <c r="R73" s="164"/>
      <c r="S73" s="165"/>
      <c r="T73" s="165"/>
      <c r="U73" s="164"/>
      <c r="V73" s="164"/>
      <c r="W73" s="165"/>
      <c r="X73" s="165"/>
      <c r="Y73" s="164"/>
      <c r="Z73" s="164"/>
      <c r="AA73" s="165"/>
      <c r="AB73" s="165"/>
      <c r="AC73" s="164"/>
      <c r="AD73" s="164"/>
      <c r="AE73" s="165"/>
      <c r="AF73" s="165"/>
      <c r="AG73" s="164"/>
      <c r="AH73" s="164"/>
      <c r="AI73" s="165"/>
      <c r="AJ73" s="165"/>
      <c r="AK73" s="164"/>
      <c r="AL73" s="164"/>
      <c r="AM73" s="165"/>
      <c r="AN73" s="165"/>
    </row>
    <row r="74" spans="1:40" ht="11.25" customHeight="1">
      <c r="A74" s="319"/>
      <c r="B74" s="319"/>
      <c r="C74" s="319"/>
      <c r="D74" s="319"/>
      <c r="E74" s="164"/>
      <c r="F74" s="164"/>
      <c r="G74" s="165"/>
      <c r="H74" s="165"/>
      <c r="I74" s="164"/>
      <c r="J74" s="164"/>
      <c r="K74" s="165"/>
      <c r="L74" s="165"/>
      <c r="M74" s="164"/>
      <c r="N74" s="164"/>
      <c r="O74" s="165"/>
      <c r="P74" s="165"/>
      <c r="Q74" s="164"/>
      <c r="R74" s="164"/>
      <c r="S74" s="165"/>
      <c r="T74" s="165"/>
      <c r="U74" s="164"/>
      <c r="V74" s="164"/>
      <c r="W74" s="165"/>
      <c r="X74" s="165"/>
      <c r="Y74" s="164"/>
      <c r="Z74" s="164"/>
      <c r="AA74" s="165"/>
      <c r="AB74" s="165"/>
      <c r="AC74" s="164"/>
      <c r="AD74" s="164"/>
      <c r="AE74" s="165"/>
      <c r="AF74" s="165"/>
      <c r="AG74" s="164"/>
      <c r="AH74" s="164"/>
      <c r="AI74" s="165"/>
      <c r="AJ74" s="165"/>
      <c r="AK74" s="164"/>
      <c r="AL74" s="164"/>
      <c r="AM74" s="165"/>
      <c r="AN74" s="165"/>
    </row>
    <row r="75" spans="1:40" ht="11.25" customHeight="1">
      <c r="A75" s="319"/>
      <c r="B75" s="319"/>
      <c r="C75" s="319"/>
      <c r="D75" s="319"/>
      <c r="E75" s="166"/>
      <c r="F75" s="166"/>
      <c r="G75" s="167"/>
      <c r="H75" s="167"/>
      <c r="I75" s="166"/>
      <c r="J75" s="166"/>
      <c r="K75" s="167"/>
      <c r="L75" s="167"/>
      <c r="M75" s="166"/>
      <c r="N75" s="166"/>
      <c r="O75" s="167"/>
      <c r="P75" s="167"/>
      <c r="Q75" s="166"/>
      <c r="R75" s="166"/>
      <c r="S75" s="167"/>
      <c r="T75" s="167"/>
      <c r="U75" s="166"/>
      <c r="V75" s="166"/>
      <c r="W75" s="167"/>
      <c r="X75" s="167"/>
      <c r="Y75" s="166"/>
      <c r="Z75" s="166"/>
      <c r="AA75" s="167"/>
      <c r="AB75" s="167"/>
      <c r="AC75" s="166"/>
      <c r="AD75" s="166"/>
      <c r="AE75" s="167"/>
      <c r="AF75" s="167"/>
      <c r="AG75" s="166"/>
      <c r="AH75" s="166"/>
      <c r="AI75" s="167"/>
      <c r="AJ75" s="167"/>
      <c r="AK75" s="166"/>
      <c r="AL75" s="166"/>
      <c r="AM75" s="167"/>
      <c r="AN75" s="167"/>
    </row>
    <row r="76" spans="7:40" ht="14.25">
      <c r="G76" s="121"/>
      <c r="H76" s="121"/>
      <c r="K76" s="121"/>
      <c r="L76" s="121"/>
      <c r="O76" s="121"/>
      <c r="P76" s="121"/>
      <c r="S76" s="121"/>
      <c r="T76" s="121"/>
      <c r="W76" s="121"/>
      <c r="X76" s="121"/>
      <c r="AA76" s="121"/>
      <c r="AB76" s="121"/>
      <c r="AE76" s="121"/>
      <c r="AF76" s="121"/>
      <c r="AI76" s="121"/>
      <c r="AJ76" s="121"/>
      <c r="AM76" s="121"/>
      <c r="AN76" s="121"/>
    </row>
    <row r="77" spans="7:40" ht="14.25">
      <c r="G77" s="121"/>
      <c r="H77" s="121"/>
      <c r="K77" s="121"/>
      <c r="L77" s="121"/>
      <c r="O77" s="121"/>
      <c r="P77" s="121"/>
      <c r="S77" s="121"/>
      <c r="T77" s="121"/>
      <c r="W77" s="121"/>
      <c r="X77" s="121"/>
      <c r="AA77" s="121"/>
      <c r="AB77" s="121"/>
      <c r="AE77" s="121"/>
      <c r="AF77" s="121"/>
      <c r="AI77" s="121"/>
      <c r="AJ77" s="121"/>
      <c r="AM77" s="121"/>
      <c r="AN77" s="121"/>
    </row>
    <row r="78" spans="7:40" ht="14.25">
      <c r="G78" s="121"/>
      <c r="H78" s="121"/>
      <c r="K78" s="121"/>
      <c r="L78" s="121"/>
      <c r="O78" s="121"/>
      <c r="P78" s="121"/>
      <c r="S78" s="121"/>
      <c r="T78" s="121"/>
      <c r="W78" s="121"/>
      <c r="X78" s="121"/>
      <c r="AA78" s="121"/>
      <c r="AB78" s="121"/>
      <c r="AE78" s="121"/>
      <c r="AF78" s="121"/>
      <c r="AI78" s="121"/>
      <c r="AJ78" s="121"/>
      <c r="AM78" s="121"/>
      <c r="AN78" s="121"/>
    </row>
    <row r="79" spans="1:40" ht="43.5" customHeight="1">
      <c r="A79" s="319" t="s">
        <v>153</v>
      </c>
      <c r="B79" s="319"/>
      <c r="C79" s="319"/>
      <c r="D79" s="319"/>
      <c r="E79" s="168"/>
      <c r="F79" s="169"/>
      <c r="G79" s="170"/>
      <c r="H79" s="171"/>
      <c r="I79" s="172"/>
      <c r="J79" s="173"/>
      <c r="K79" s="170"/>
      <c r="L79" s="171"/>
      <c r="M79" s="172"/>
      <c r="N79" s="169"/>
      <c r="O79" s="170"/>
      <c r="P79" s="171"/>
      <c r="Q79" s="172"/>
      <c r="R79" s="169"/>
      <c r="S79" s="170"/>
      <c r="T79" s="171"/>
      <c r="U79" s="169"/>
      <c r="V79" s="172"/>
      <c r="W79" s="171"/>
      <c r="X79" s="170"/>
      <c r="Y79" s="169"/>
      <c r="Z79" s="172"/>
      <c r="AA79" s="171"/>
      <c r="AB79" s="171"/>
      <c r="AC79" s="172"/>
      <c r="AD79" s="169"/>
      <c r="AE79" s="170"/>
      <c r="AF79" s="171"/>
      <c r="AG79" s="172"/>
      <c r="AH79" s="169"/>
      <c r="AI79" s="171"/>
      <c r="AJ79" s="170"/>
      <c r="AK79" s="169"/>
      <c r="AL79" s="174"/>
      <c r="AM79" s="171"/>
      <c r="AN79" s="171"/>
    </row>
    <row r="80" spans="5:40" ht="18" customHeight="1">
      <c r="E80" s="163"/>
      <c r="F80" s="163"/>
      <c r="G80" s="121"/>
      <c r="H80" s="121"/>
      <c r="K80" s="121"/>
      <c r="L80" s="121"/>
      <c r="O80" s="121"/>
      <c r="P80" s="121"/>
      <c r="S80" s="121"/>
      <c r="T80" s="121"/>
      <c r="W80" s="121"/>
      <c r="X80" s="121"/>
      <c r="AA80" s="121"/>
      <c r="AB80" s="121"/>
      <c r="AE80" s="121"/>
      <c r="AF80" s="121"/>
      <c r="AI80" s="121"/>
      <c r="AJ80" s="121"/>
      <c r="AM80" s="121"/>
      <c r="AN80" s="121"/>
    </row>
    <row r="81" spans="1:40" ht="42" customHeight="1">
      <c r="A81" s="113" t="s">
        <v>160</v>
      </c>
      <c r="E81" s="168"/>
      <c r="F81" s="174"/>
      <c r="G81" s="170"/>
      <c r="H81" s="175"/>
      <c r="I81" s="172"/>
      <c r="J81" s="174"/>
      <c r="K81" s="170"/>
      <c r="L81" s="175"/>
      <c r="M81" s="172"/>
      <c r="N81" s="174"/>
      <c r="O81" s="170"/>
      <c r="P81" s="175"/>
      <c r="Q81" s="172"/>
      <c r="R81" s="174"/>
      <c r="S81" s="170"/>
      <c r="T81" s="175"/>
      <c r="U81" s="172"/>
      <c r="V81" s="174"/>
      <c r="W81" s="170"/>
      <c r="X81" s="175"/>
      <c r="Y81" s="172"/>
      <c r="Z81" s="174"/>
      <c r="AA81" s="170"/>
      <c r="AB81" s="175"/>
      <c r="AC81" s="172"/>
      <c r="AD81" s="174"/>
      <c r="AE81" s="170"/>
      <c r="AF81" s="175"/>
      <c r="AG81" s="172"/>
      <c r="AH81" s="174"/>
      <c r="AI81" s="170"/>
      <c r="AJ81" s="175"/>
      <c r="AK81" s="172"/>
      <c r="AL81" s="174"/>
      <c r="AM81" s="170"/>
      <c r="AN81" s="175"/>
    </row>
    <row r="82" spans="5:40" ht="18.75" customHeight="1">
      <c r="E82" s="176"/>
      <c r="F82" s="176"/>
      <c r="G82" s="121"/>
      <c r="H82" s="121"/>
      <c r="K82" s="121"/>
      <c r="L82" s="121"/>
      <c r="O82" s="121"/>
      <c r="P82" s="121"/>
      <c r="S82" s="121"/>
      <c r="T82" s="121"/>
      <c r="W82" s="121"/>
      <c r="X82" s="121"/>
      <c r="AA82" s="121"/>
      <c r="AB82" s="121"/>
      <c r="AE82" s="121"/>
      <c r="AF82" s="121"/>
      <c r="AI82" s="121"/>
      <c r="AJ82" s="121"/>
      <c r="AM82" s="121"/>
      <c r="AN82" s="121"/>
    </row>
    <row r="83" spans="1:40" ht="14.25">
      <c r="A83" s="319" t="s">
        <v>161</v>
      </c>
      <c r="B83" s="319"/>
      <c r="C83" s="319"/>
      <c r="D83" s="319"/>
      <c r="E83" s="114"/>
      <c r="F83" s="163"/>
      <c r="G83" s="177"/>
      <c r="H83" s="122"/>
      <c r="I83" s="163"/>
      <c r="J83" s="163"/>
      <c r="K83" s="122"/>
      <c r="L83" s="177"/>
      <c r="M83" s="163"/>
      <c r="N83" s="114"/>
      <c r="O83" s="177"/>
      <c r="P83" s="177"/>
      <c r="Q83" s="114"/>
      <c r="R83" s="163"/>
      <c r="S83" s="177"/>
      <c r="T83" s="122"/>
      <c r="U83" s="163"/>
      <c r="V83" s="163"/>
      <c r="W83" s="122"/>
      <c r="X83" s="177"/>
      <c r="Y83" s="163"/>
      <c r="Z83" s="114"/>
      <c r="AA83" s="177"/>
      <c r="AB83" s="177"/>
      <c r="AC83" s="114"/>
      <c r="AD83" s="163"/>
      <c r="AE83" s="177"/>
      <c r="AF83" s="122"/>
      <c r="AG83" s="163"/>
      <c r="AH83" s="163"/>
      <c r="AI83" s="122"/>
      <c r="AJ83" s="177"/>
      <c r="AK83" s="163"/>
      <c r="AL83" s="114"/>
      <c r="AM83" s="177"/>
      <c r="AN83" s="177"/>
    </row>
    <row r="84" spans="1:40" ht="14.25">
      <c r="A84" s="319"/>
      <c r="B84" s="319"/>
      <c r="C84" s="319"/>
      <c r="D84" s="319"/>
      <c r="E84" s="164"/>
      <c r="G84" s="121"/>
      <c r="H84" s="165"/>
      <c r="K84" s="165"/>
      <c r="L84" s="121"/>
      <c r="N84" s="164"/>
      <c r="O84" s="121"/>
      <c r="P84" s="121"/>
      <c r="Q84" s="164"/>
      <c r="S84" s="121"/>
      <c r="T84" s="165"/>
      <c r="W84" s="165"/>
      <c r="X84" s="121"/>
      <c r="Z84" s="164"/>
      <c r="AA84" s="121"/>
      <c r="AB84" s="121"/>
      <c r="AC84" s="164"/>
      <c r="AE84" s="121"/>
      <c r="AF84" s="165"/>
      <c r="AI84" s="165"/>
      <c r="AJ84" s="121"/>
      <c r="AL84" s="164"/>
      <c r="AM84" s="121"/>
      <c r="AN84" s="121"/>
    </row>
    <row r="85" spans="1:40" ht="14.25">
      <c r="A85" s="319"/>
      <c r="B85" s="319"/>
      <c r="C85" s="319"/>
      <c r="D85" s="319"/>
      <c r="E85" s="164"/>
      <c r="G85" s="121"/>
      <c r="H85" s="165"/>
      <c r="K85" s="165"/>
      <c r="L85" s="121"/>
      <c r="N85" s="164"/>
      <c r="O85" s="121"/>
      <c r="P85" s="121"/>
      <c r="Q85" s="164"/>
      <c r="S85" s="121"/>
      <c r="T85" s="165"/>
      <c r="W85" s="165"/>
      <c r="X85" s="121"/>
      <c r="Z85" s="164"/>
      <c r="AA85" s="121"/>
      <c r="AB85" s="121"/>
      <c r="AC85" s="164"/>
      <c r="AE85" s="121"/>
      <c r="AF85" s="165"/>
      <c r="AI85" s="165"/>
      <c r="AJ85" s="121"/>
      <c r="AL85" s="164"/>
      <c r="AM85" s="121"/>
      <c r="AN85" s="121"/>
    </row>
    <row r="86" spans="1:40" ht="14.25">
      <c r="A86" s="319"/>
      <c r="B86" s="319"/>
      <c r="C86" s="319"/>
      <c r="D86" s="319"/>
      <c r="E86" s="166"/>
      <c r="F86" s="178"/>
      <c r="G86" s="179"/>
      <c r="H86" s="167"/>
      <c r="I86" s="178"/>
      <c r="J86" s="178"/>
      <c r="K86" s="167"/>
      <c r="L86" s="179"/>
      <c r="M86" s="178"/>
      <c r="N86" s="166"/>
      <c r="O86" s="179"/>
      <c r="P86" s="179"/>
      <c r="Q86" s="166"/>
      <c r="R86" s="178"/>
      <c r="S86" s="179"/>
      <c r="T86" s="167"/>
      <c r="U86" s="178"/>
      <c r="V86" s="178"/>
      <c r="W86" s="167"/>
      <c r="X86" s="179"/>
      <c r="Y86" s="178"/>
      <c r="Z86" s="166"/>
      <c r="AA86" s="179"/>
      <c r="AB86" s="179"/>
      <c r="AC86" s="166"/>
      <c r="AD86" s="178"/>
      <c r="AE86" s="179"/>
      <c r="AF86" s="167"/>
      <c r="AG86" s="178"/>
      <c r="AH86" s="178"/>
      <c r="AI86" s="167"/>
      <c r="AJ86" s="179"/>
      <c r="AK86" s="178"/>
      <c r="AL86" s="166"/>
      <c r="AM86" s="179"/>
      <c r="AN86" s="179"/>
    </row>
    <row r="87" spans="4:40" ht="15" customHeight="1">
      <c r="D87"/>
      <c r="E87"/>
      <c r="F87"/>
      <c r="G87"/>
      <c r="H87"/>
      <c r="I87"/>
      <c r="J87"/>
      <c r="K87"/>
      <c r="L87"/>
      <c r="M87"/>
      <c r="N87"/>
      <c r="O87"/>
      <c r="P87"/>
      <c r="Q87"/>
      <c r="R87"/>
      <c r="S87"/>
      <c r="T87"/>
      <c r="U87"/>
      <c r="V87"/>
      <c r="W87"/>
      <c r="X87"/>
      <c r="Y87"/>
      <c r="Z87"/>
      <c r="AA87"/>
      <c r="AB87"/>
      <c r="AC87"/>
      <c r="AD87"/>
      <c r="AE87"/>
      <c r="AF87"/>
      <c r="AG87"/>
      <c r="AH87"/>
      <c r="AI87"/>
      <c r="AJ87"/>
      <c r="AK87"/>
      <c r="AL87"/>
      <c r="AM87"/>
      <c r="AN87"/>
    </row>
    <row r="88" spans="4:40" ht="14.25">
      <c r="D88"/>
      <c r="E88"/>
      <c r="F88"/>
      <c r="G88"/>
      <c r="H88"/>
      <c r="I88"/>
      <c r="J88"/>
      <c r="K88"/>
      <c r="L88"/>
      <c r="M88"/>
      <c r="N88"/>
      <c r="O88"/>
      <c r="P88"/>
      <c r="Q88"/>
      <c r="R88"/>
      <c r="S88"/>
      <c r="T88"/>
      <c r="U88"/>
      <c r="V88"/>
      <c r="W88"/>
      <c r="X88"/>
      <c r="Y88"/>
      <c r="Z88"/>
      <c r="AA88"/>
      <c r="AB88"/>
      <c r="AC88"/>
      <c r="AD88"/>
      <c r="AE88"/>
      <c r="AF88"/>
      <c r="AG88"/>
      <c r="AH88"/>
      <c r="AI88"/>
      <c r="AJ88"/>
      <c r="AK88"/>
      <c r="AL88"/>
      <c r="AM88"/>
      <c r="AN88"/>
    </row>
    <row r="89" spans="1:40"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row>
    <row r="90" spans="4:40" ht="14.25">
      <c r="D90"/>
      <c r="E90"/>
      <c r="F90"/>
      <c r="G90"/>
      <c r="H90"/>
      <c r="I90"/>
      <c r="J90"/>
      <c r="K90"/>
      <c r="L90"/>
      <c r="M90"/>
      <c r="N90"/>
      <c r="O90"/>
      <c r="P90"/>
      <c r="Q90"/>
      <c r="R90"/>
      <c r="S90"/>
      <c r="T90"/>
      <c r="U90"/>
      <c r="V90"/>
      <c r="W90"/>
      <c r="X90"/>
      <c r="Y90"/>
      <c r="Z90"/>
      <c r="AA90"/>
      <c r="AB90"/>
      <c r="AC90"/>
      <c r="AD90"/>
      <c r="AE90"/>
      <c r="AF90"/>
      <c r="AG90"/>
      <c r="AH90"/>
      <c r="AI90"/>
      <c r="AJ90"/>
      <c r="AK90"/>
      <c r="AL90"/>
      <c r="AM90"/>
      <c r="AN90"/>
    </row>
    <row r="91" spans="1:40"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row>
    <row r="92" spans="1:40"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row>
    <row r="93" spans="1:40"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row>
  </sheetData>
  <sheetProtection selectLockedCells="1" selectUnlockedCells="1"/>
  <mergeCells count="25">
    <mergeCell ref="A83:D86"/>
    <mergeCell ref="A37:D38"/>
    <mergeCell ref="A41:D44"/>
    <mergeCell ref="A47:D50"/>
    <mergeCell ref="A53:D56"/>
    <mergeCell ref="A72:D75"/>
    <mergeCell ref="A79:D79"/>
    <mergeCell ref="A18:D19"/>
    <mergeCell ref="E21:L21"/>
    <mergeCell ref="A22:D23"/>
    <mergeCell ref="E25:L25"/>
    <mergeCell ref="A26:D29"/>
    <mergeCell ref="E36:L36"/>
    <mergeCell ref="A8:AN8"/>
    <mergeCell ref="A9:AN9"/>
    <mergeCell ref="A10:AN10"/>
    <mergeCell ref="A11:AN11"/>
    <mergeCell ref="A14:W14"/>
    <mergeCell ref="E17:L17"/>
    <mergeCell ref="A2:H2"/>
    <mergeCell ref="K2:AN2"/>
    <mergeCell ref="A4:AN4"/>
    <mergeCell ref="A5:AN5"/>
    <mergeCell ref="A6:AN6"/>
    <mergeCell ref="A7:AN7"/>
  </mergeCells>
  <printOptions/>
  <pageMargins left="0.7480314960629921" right="0.7480314960629921" top="1.141732283464567" bottom="0.984251968503937" header="0.984251968503937" footer="0.5118110236220472"/>
  <pageSetup horizontalDpi="300" verticalDpi="300" orientation="landscape" paperSize="9" r:id="rId1"/>
  <headerFooter alignWithMargins="0">
    <oddHeader>&amp;CDenne finner du på www.vevstol.no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Administrator1</cp:lastModifiedBy>
  <dcterms:modified xsi:type="dcterms:W3CDTF">2012-12-14T20:05:58Z</dcterms:modified>
  <cp:category/>
  <cp:version/>
  <cp:contentType/>
  <cp:contentStatus/>
</cp:coreProperties>
</file>